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4500" yWindow="1755" windowWidth="7485" windowHeight="2940" tabRatio="594"/>
  </bookViews>
  <sheets>
    <sheet name="学校数" sheetId="4" r:id="rId1"/>
    <sheet name="在校生" sheetId="9" r:id="rId2"/>
    <sheet name="招生" sheetId="8" r:id="rId3"/>
    <sheet name="毕业生" sheetId="7" r:id="rId4"/>
    <sheet name="教职工" sheetId="5" r:id="rId5"/>
    <sheet name="专任教师" sheetId="6" r:id="rId6"/>
  </sheets>
  <calcPr calcId="144525"/>
</workbook>
</file>

<file path=xl/calcChain.xml><?xml version="1.0" encoding="utf-8"?>
<calcChain xmlns="http://schemas.openxmlformats.org/spreadsheetml/2006/main">
  <c r="C14" i="5" l="1"/>
  <c r="B14" i="5"/>
  <c r="E10" i="6" l="1"/>
  <c r="F10" i="6" s="1"/>
  <c r="E25" i="6" l="1"/>
  <c r="F25" i="6" s="1"/>
  <c r="E24" i="6"/>
  <c r="F24" i="6" s="1"/>
  <c r="E23" i="6"/>
  <c r="F23" i="6" s="1"/>
  <c r="F22" i="6"/>
  <c r="E22" i="6"/>
  <c r="E21" i="6"/>
  <c r="F21" i="6" s="1"/>
  <c r="F20" i="6"/>
  <c r="E20" i="6"/>
  <c r="E19" i="6"/>
  <c r="F19" i="6" s="1"/>
  <c r="E18" i="6"/>
  <c r="F18" i="6" s="1"/>
  <c r="E16" i="6"/>
  <c r="F16" i="6" s="1"/>
  <c r="E15" i="6"/>
  <c r="F15" i="6" s="1"/>
  <c r="E13" i="6"/>
  <c r="F13" i="6" s="1"/>
  <c r="E9" i="6"/>
  <c r="F9" i="6" s="1"/>
  <c r="E8" i="6"/>
  <c r="F8" i="6" s="1"/>
  <c r="E7" i="6"/>
  <c r="F7" i="6" s="1"/>
  <c r="E25" i="5"/>
  <c r="F25" i="5" s="1"/>
  <c r="F24" i="5"/>
  <c r="E24" i="5"/>
  <c r="E23" i="5"/>
  <c r="F23" i="5" s="1"/>
  <c r="F22" i="5"/>
  <c r="E22" i="5"/>
  <c r="E21" i="5"/>
  <c r="F21" i="5" s="1"/>
  <c r="F20" i="5"/>
  <c r="E20" i="5"/>
  <c r="E19" i="5"/>
  <c r="F19" i="5" s="1"/>
  <c r="E17" i="5"/>
  <c r="F17" i="5" s="1"/>
  <c r="E16" i="5"/>
  <c r="F16" i="5" s="1"/>
  <c r="E15" i="5"/>
  <c r="F15" i="5" s="1"/>
  <c r="E13" i="5"/>
  <c r="F13" i="5" s="1"/>
  <c r="F10" i="5"/>
  <c r="E10" i="5"/>
  <c r="E9" i="5"/>
  <c r="F9" i="5" s="1"/>
  <c r="F8" i="5"/>
  <c r="E8" i="5"/>
  <c r="E7" i="5"/>
  <c r="F7" i="5" s="1"/>
  <c r="F6" i="5"/>
  <c r="E6" i="5"/>
  <c r="E5" i="5"/>
  <c r="F5" i="5" s="1"/>
  <c r="E32" i="7"/>
  <c r="F32" i="7" s="1"/>
  <c r="F31" i="7"/>
  <c r="E31" i="7"/>
  <c r="E30" i="7"/>
  <c r="F30" i="7" s="1"/>
  <c r="F29" i="7"/>
  <c r="E29" i="7"/>
  <c r="E28" i="7"/>
  <c r="F28" i="7" s="1"/>
  <c r="F27" i="7"/>
  <c r="E27" i="7"/>
  <c r="E26" i="7"/>
  <c r="F26" i="7" s="1"/>
  <c r="F25" i="7"/>
  <c r="E25" i="7"/>
  <c r="E24" i="7"/>
  <c r="F24" i="7" s="1"/>
  <c r="F23" i="7"/>
  <c r="E23" i="7"/>
  <c r="E22" i="7"/>
  <c r="F22" i="7" s="1"/>
  <c r="F21" i="7"/>
  <c r="E21" i="7"/>
  <c r="E20" i="7"/>
  <c r="F20" i="7" s="1"/>
  <c r="F19" i="7"/>
  <c r="E19" i="7"/>
  <c r="E18" i="7"/>
  <c r="F18" i="7" s="1"/>
  <c r="F17" i="7"/>
  <c r="E17" i="7"/>
  <c r="E16" i="7"/>
  <c r="F16" i="7" s="1"/>
  <c r="E14" i="7"/>
  <c r="F14" i="7" s="1"/>
  <c r="F13" i="7"/>
  <c r="E13" i="7"/>
  <c r="E12" i="7"/>
  <c r="F12" i="7" s="1"/>
  <c r="F11" i="7"/>
  <c r="E11" i="7"/>
  <c r="E10" i="7"/>
  <c r="F10" i="7" s="1"/>
  <c r="F9" i="7"/>
  <c r="E9" i="7"/>
  <c r="E8" i="7"/>
  <c r="F8" i="7" s="1"/>
  <c r="F7" i="7"/>
  <c r="E7" i="7"/>
  <c r="E6" i="7"/>
  <c r="F6" i="7" s="1"/>
  <c r="F5" i="7"/>
  <c r="E5" i="7"/>
  <c r="E4" i="7"/>
  <c r="F4" i="7" s="1"/>
  <c r="F29" i="8"/>
  <c r="E29" i="8"/>
  <c r="E28" i="8"/>
  <c r="F28" i="8" s="1"/>
  <c r="F27" i="8"/>
  <c r="E27" i="8"/>
  <c r="E26" i="8"/>
  <c r="F26" i="8" s="1"/>
  <c r="F25" i="8"/>
  <c r="E25" i="8"/>
  <c r="E24" i="8"/>
  <c r="F24" i="8" s="1"/>
  <c r="F23" i="8"/>
  <c r="E23" i="8"/>
  <c r="E22" i="8"/>
  <c r="F22" i="8" s="1"/>
  <c r="F21" i="8"/>
  <c r="E21" i="8"/>
  <c r="E20" i="8"/>
  <c r="F20" i="8" s="1"/>
  <c r="F19" i="8"/>
  <c r="E19" i="8"/>
  <c r="E18" i="8"/>
  <c r="F18" i="8" s="1"/>
  <c r="F17" i="8"/>
  <c r="E17" i="8"/>
  <c r="E16" i="8"/>
  <c r="F16" i="8" s="1"/>
  <c r="E15" i="8"/>
  <c r="E14" i="8"/>
  <c r="F14" i="8" s="1"/>
  <c r="F13" i="8"/>
  <c r="E13" i="8"/>
  <c r="E12" i="8"/>
  <c r="F12" i="8" s="1"/>
  <c r="F11" i="8"/>
  <c r="E11" i="8"/>
  <c r="E10" i="8"/>
  <c r="F10" i="8" s="1"/>
  <c r="F9" i="8"/>
  <c r="E9" i="8"/>
  <c r="E8" i="8"/>
  <c r="F8" i="8" s="1"/>
  <c r="F7" i="8"/>
  <c r="E7" i="8"/>
  <c r="E6" i="8"/>
  <c r="F6" i="8" s="1"/>
  <c r="E32" i="9"/>
  <c r="F32" i="9" s="1"/>
  <c r="F31" i="9"/>
  <c r="E31" i="9"/>
  <c r="E30" i="9"/>
  <c r="F30" i="9" s="1"/>
  <c r="F29" i="9"/>
  <c r="E29" i="9"/>
  <c r="E28" i="9"/>
  <c r="F28" i="9" s="1"/>
  <c r="F27" i="9"/>
  <c r="E27" i="9"/>
  <c r="E26" i="9"/>
  <c r="F26" i="9" s="1"/>
  <c r="F25" i="9"/>
  <c r="E25" i="9"/>
  <c r="E24" i="9"/>
  <c r="F24" i="9" s="1"/>
  <c r="F23" i="9"/>
  <c r="E23" i="9"/>
  <c r="E22" i="9"/>
  <c r="F22" i="9" s="1"/>
  <c r="F21" i="9"/>
  <c r="E21" i="9"/>
  <c r="E20" i="9"/>
  <c r="F20" i="9" s="1"/>
  <c r="F19" i="9"/>
  <c r="E19" i="9"/>
  <c r="E18" i="9"/>
  <c r="F18" i="9" s="1"/>
  <c r="F17" i="9"/>
  <c r="E17" i="9"/>
  <c r="E16" i="9"/>
  <c r="F16" i="9" s="1"/>
  <c r="F15" i="9"/>
  <c r="E15" i="9"/>
  <c r="E14" i="9"/>
  <c r="F14" i="9" s="1"/>
  <c r="F13" i="9"/>
  <c r="E13" i="9"/>
  <c r="E12" i="9"/>
  <c r="F12" i="9" s="1"/>
  <c r="F11" i="9"/>
  <c r="E11" i="9"/>
  <c r="E10" i="9"/>
  <c r="F10" i="9" s="1"/>
  <c r="F9" i="9"/>
  <c r="E9" i="9"/>
  <c r="E8" i="9"/>
  <c r="F8" i="9" s="1"/>
  <c r="F7" i="9"/>
  <c r="E7" i="9"/>
  <c r="E6" i="9"/>
  <c r="F6" i="9" s="1"/>
  <c r="F5" i="9"/>
  <c r="E5" i="9"/>
  <c r="F4" i="9"/>
  <c r="E4" i="9"/>
  <c r="E25" i="4" l="1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6" i="4"/>
  <c r="F16" i="4" s="1"/>
  <c r="E15" i="4"/>
  <c r="F15" i="4" s="1"/>
  <c r="E13" i="4"/>
  <c r="F13" i="4" s="1"/>
  <c r="E11" i="4"/>
  <c r="F11" i="4" s="1"/>
  <c r="E10" i="4"/>
  <c r="F10" i="4" s="1"/>
  <c r="E9" i="4"/>
  <c r="F9" i="4" s="1"/>
  <c r="E8" i="4"/>
  <c r="F8" i="4" s="1"/>
  <c r="E7" i="4"/>
  <c r="F7" i="4" s="1"/>
  <c r="D17" i="6" l="1"/>
  <c r="D14" i="6"/>
  <c r="D6" i="6"/>
  <c r="D5" i="6" l="1"/>
  <c r="D12" i="6"/>
  <c r="D4" i="6"/>
  <c r="D17" i="5"/>
  <c r="D14" i="5"/>
  <c r="D12" i="5" s="1"/>
  <c r="D6" i="5"/>
  <c r="D5" i="5" s="1"/>
  <c r="D24" i="7"/>
  <c r="D21" i="7"/>
  <c r="D19" i="7" s="1"/>
  <c r="D16" i="7"/>
  <c r="D12" i="7"/>
  <c r="D9" i="7"/>
  <c r="D6" i="7"/>
  <c r="D5" i="7" l="1"/>
  <c r="D4" i="7" s="1"/>
  <c r="D4" i="5"/>
  <c r="C21" i="8"/>
  <c r="D24" i="8"/>
  <c r="D21" i="8"/>
  <c r="D19" i="8" s="1"/>
  <c r="D16" i="8"/>
  <c r="D12" i="8"/>
  <c r="D9" i="8"/>
  <c r="D6" i="8"/>
  <c r="D24" i="9"/>
  <c r="D21" i="9"/>
  <c r="D16" i="9"/>
  <c r="D12" i="9"/>
  <c r="D9" i="9"/>
  <c r="D6" i="9"/>
  <c r="D19" i="9" l="1"/>
  <c r="D5" i="8"/>
  <c r="D5" i="9"/>
  <c r="D4" i="9" s="1"/>
  <c r="D4" i="8" l="1"/>
  <c r="D17" i="4"/>
  <c r="D14" i="4"/>
  <c r="E14" i="4" s="1"/>
  <c r="F14" i="4" s="1"/>
  <c r="D6" i="4"/>
  <c r="E6" i="4" s="1"/>
  <c r="F6" i="4" s="1"/>
  <c r="E17" i="4" l="1"/>
  <c r="F17" i="4" s="1"/>
  <c r="D5" i="4"/>
  <c r="E5" i="4" s="1"/>
  <c r="F5" i="4" s="1"/>
  <c r="D12" i="4"/>
  <c r="D4" i="4" l="1"/>
  <c r="C14" i="6" l="1"/>
  <c r="E14" i="6" s="1"/>
  <c r="F14" i="6" s="1"/>
  <c r="E14" i="5"/>
  <c r="F14" i="5" s="1"/>
  <c r="C21" i="7"/>
  <c r="C21" i="9"/>
  <c r="C12" i="4"/>
  <c r="E12" i="4" s="1"/>
  <c r="F12" i="4" s="1"/>
  <c r="C12" i="5" l="1"/>
  <c r="E12" i="5" s="1"/>
  <c r="F12" i="5" s="1"/>
  <c r="C17" i="5"/>
  <c r="C17" i="6"/>
  <c r="E17" i="6" s="1"/>
  <c r="F17" i="6" s="1"/>
  <c r="C24" i="8" l="1"/>
  <c r="C19" i="8"/>
  <c r="C19" i="7"/>
  <c r="C24" i="7"/>
  <c r="C19" i="9"/>
  <c r="C24" i="9"/>
  <c r="C12" i="6" l="1"/>
  <c r="E12" i="6" s="1"/>
  <c r="F12" i="6" s="1"/>
  <c r="C6" i="5"/>
  <c r="C5" i="5" l="1"/>
  <c r="C6" i="6"/>
  <c r="E6" i="6" s="1"/>
  <c r="F6" i="6" s="1"/>
  <c r="C16" i="7"/>
  <c r="C12" i="7"/>
  <c r="C9" i="7"/>
  <c r="C6" i="7"/>
  <c r="C5" i="6" l="1"/>
  <c r="E5" i="6" s="1"/>
  <c r="F5" i="6" s="1"/>
  <c r="C4" i="5"/>
  <c r="E4" i="5" s="1"/>
  <c r="F4" i="5" s="1"/>
  <c r="C5" i="7"/>
  <c r="C4" i="7" s="1"/>
  <c r="C16" i="8"/>
  <c r="C12" i="8"/>
  <c r="C9" i="8"/>
  <c r="C6" i="8"/>
  <c r="C16" i="9"/>
  <c r="C12" i="9"/>
  <c r="C9" i="9"/>
  <c r="C6" i="9"/>
  <c r="C4" i="4"/>
  <c r="E4" i="4" s="1"/>
  <c r="F4" i="4" s="1"/>
  <c r="B6" i="6"/>
  <c r="B5" i="6" s="1"/>
  <c r="B12" i="6"/>
  <c r="B17" i="6"/>
  <c r="B12" i="9"/>
  <c r="B17" i="5"/>
  <c r="B12" i="5"/>
  <c r="B6" i="5"/>
  <c r="B5" i="5" s="1"/>
  <c r="B24" i="7"/>
  <c r="B19" i="7"/>
  <c r="B16" i="7"/>
  <c r="B12" i="7"/>
  <c r="B9" i="7"/>
  <c r="B6" i="7"/>
  <c r="B24" i="8"/>
  <c r="B19" i="8"/>
  <c r="B16" i="8"/>
  <c r="B12" i="8"/>
  <c r="B9" i="8"/>
  <c r="B6" i="8"/>
  <c r="B24" i="9"/>
  <c r="B19" i="9"/>
  <c r="B16" i="9"/>
  <c r="B9" i="9"/>
  <c r="B6" i="9"/>
  <c r="B4" i="4"/>
  <c r="B4" i="5" l="1"/>
  <c r="C4" i="6"/>
  <c r="E4" i="6" s="1"/>
  <c r="F4" i="6" s="1"/>
  <c r="B5" i="9"/>
  <c r="B4" i="9" s="1"/>
  <c r="B5" i="7"/>
  <c r="B4" i="7" s="1"/>
  <c r="B5" i="8"/>
  <c r="B4" i="8" s="1"/>
  <c r="B4" i="6"/>
  <c r="C5" i="9"/>
  <c r="C4" i="9" s="1"/>
  <c r="C5" i="8"/>
  <c r="E5" i="8" s="1"/>
  <c r="F5" i="8" s="1"/>
  <c r="C4" i="8" l="1"/>
  <c r="E4" i="8" s="1"/>
  <c r="F4" i="8" s="1"/>
</calcChain>
</file>

<file path=xl/sharedStrings.xml><?xml version="1.0" encoding="utf-8"?>
<sst xmlns="http://schemas.openxmlformats.org/spreadsheetml/2006/main" count="246" uniqueCount="111">
  <si>
    <t>一、高等教育</t>
    <phoneticPr fontId="2" type="noConversion"/>
  </si>
  <si>
    <t>单位：人</t>
    <phoneticPr fontId="2" type="noConversion"/>
  </si>
  <si>
    <t>总     计</t>
    <phoneticPr fontId="2" type="noConversion"/>
  </si>
  <si>
    <t>二、高中阶段教育</t>
    <phoneticPr fontId="2" type="noConversion"/>
  </si>
  <si>
    <t>一、学校数</t>
    <phoneticPr fontId="2" type="noConversion"/>
  </si>
  <si>
    <t>单位：所</t>
    <phoneticPr fontId="2" type="noConversion"/>
  </si>
  <si>
    <t>备注</t>
    <phoneticPr fontId="2" type="noConversion"/>
  </si>
  <si>
    <t>单位：人</t>
    <phoneticPr fontId="2" type="noConversion"/>
  </si>
  <si>
    <t>…</t>
    <phoneticPr fontId="2" type="noConversion"/>
  </si>
  <si>
    <t xml:space="preserve">  1.本科院校</t>
    <phoneticPr fontId="2" type="noConversion"/>
  </si>
  <si>
    <t xml:space="preserve">  2.专科院校</t>
    <phoneticPr fontId="2" type="noConversion"/>
  </si>
  <si>
    <t>总     计</t>
    <phoneticPr fontId="2" type="noConversion"/>
  </si>
  <si>
    <t>3</t>
    <phoneticPr fontId="2" type="noConversion"/>
  </si>
  <si>
    <t>二、在校学生数</t>
    <phoneticPr fontId="2" type="noConversion"/>
  </si>
  <si>
    <t>二、高中阶段学校</t>
    <phoneticPr fontId="2" type="noConversion"/>
  </si>
  <si>
    <t>一、高等学校</t>
    <phoneticPr fontId="2" type="noConversion"/>
  </si>
  <si>
    <t>备注</t>
    <phoneticPr fontId="2" type="noConversion"/>
  </si>
  <si>
    <t>三、义务教育学校</t>
    <phoneticPr fontId="2" type="noConversion"/>
  </si>
  <si>
    <t>四、特殊教育学校</t>
    <phoneticPr fontId="2" type="noConversion"/>
  </si>
  <si>
    <t>五、幼儿园</t>
    <phoneticPr fontId="2" type="noConversion"/>
  </si>
  <si>
    <t>六、工读学校</t>
    <phoneticPr fontId="2" type="noConversion"/>
  </si>
  <si>
    <t>七、成人中学</t>
    <phoneticPr fontId="2" type="noConversion"/>
  </si>
  <si>
    <t>八、成人小学</t>
    <phoneticPr fontId="2" type="noConversion"/>
  </si>
  <si>
    <t>三、义务教育</t>
    <phoneticPr fontId="2" type="noConversion"/>
  </si>
  <si>
    <t>四、特殊教育</t>
    <phoneticPr fontId="2" type="noConversion"/>
  </si>
  <si>
    <t>五、学前教育</t>
    <phoneticPr fontId="2" type="noConversion"/>
  </si>
  <si>
    <t>三、义务教育学校</t>
    <phoneticPr fontId="2" type="noConversion"/>
  </si>
  <si>
    <t>四、特殊教育学校</t>
    <phoneticPr fontId="2" type="noConversion"/>
  </si>
  <si>
    <t>五、幼儿园</t>
    <phoneticPr fontId="2" type="noConversion"/>
  </si>
  <si>
    <t>六、工读学校</t>
    <phoneticPr fontId="2" type="noConversion"/>
  </si>
  <si>
    <t>七、成人中学</t>
    <phoneticPr fontId="2" type="noConversion"/>
  </si>
  <si>
    <t>八、成人小学</t>
    <phoneticPr fontId="2" type="noConversion"/>
  </si>
  <si>
    <t xml:space="preserve">  其中：扫盲</t>
    <phoneticPr fontId="2" type="noConversion"/>
  </si>
  <si>
    <t>总     计</t>
    <phoneticPr fontId="2" type="noConversion"/>
  </si>
  <si>
    <t xml:space="preserve">  2.专科院校</t>
    <phoneticPr fontId="2" type="noConversion"/>
  </si>
  <si>
    <t>二、高中阶段学校</t>
    <phoneticPr fontId="2" type="noConversion"/>
  </si>
  <si>
    <t xml:space="preserve">  1.普通高中</t>
    <phoneticPr fontId="2" type="noConversion"/>
  </si>
  <si>
    <t xml:space="preserve">  2.中等职业学校</t>
    <phoneticPr fontId="2" type="noConversion"/>
  </si>
  <si>
    <t>(一)研究生</t>
  </si>
  <si>
    <t>(二)普通本专科</t>
  </si>
  <si>
    <t>(三)成人本专科</t>
  </si>
  <si>
    <t>(五)网络本专科</t>
  </si>
  <si>
    <t>三、义务教育</t>
    <phoneticPr fontId="2" type="noConversion"/>
  </si>
  <si>
    <t>四、特殊教育</t>
    <phoneticPr fontId="2" type="noConversion"/>
  </si>
  <si>
    <t>五、学前教育</t>
    <phoneticPr fontId="2" type="noConversion"/>
  </si>
  <si>
    <t>六、工读学校</t>
    <phoneticPr fontId="2" type="noConversion"/>
  </si>
  <si>
    <t>七、成人中学</t>
    <phoneticPr fontId="2" type="noConversion"/>
  </si>
  <si>
    <t>八、成人小学</t>
    <phoneticPr fontId="2" type="noConversion"/>
  </si>
  <si>
    <t xml:space="preserve">  1.博士</t>
  </si>
  <si>
    <t xml:space="preserve">  2.硕士</t>
  </si>
  <si>
    <t xml:space="preserve">  1.本科</t>
  </si>
  <si>
    <t xml:space="preserve">  2.专科</t>
  </si>
  <si>
    <t xml:space="preserve">  1.普通高中</t>
  </si>
  <si>
    <t xml:space="preserve">  2.中等职业教育</t>
  </si>
  <si>
    <t xml:space="preserve">  1.普通初中</t>
  </si>
  <si>
    <t xml:space="preserve">  2.普通小学</t>
  </si>
  <si>
    <t xml:space="preserve">   其中：扫盲</t>
  </si>
  <si>
    <t xml:space="preserve">    其中：独立学院</t>
    <phoneticPr fontId="2" type="noConversion"/>
  </si>
  <si>
    <r>
      <t>(一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普通高等学校</t>
    </r>
    <phoneticPr fontId="2" type="noConversion"/>
  </si>
  <si>
    <r>
      <t>(二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成人高等学校</t>
    </r>
    <phoneticPr fontId="2" type="noConversion"/>
  </si>
  <si>
    <t xml:space="preserve">  2.中等职业学校</t>
  </si>
  <si>
    <t xml:space="preserve">  其中：扫盲</t>
  </si>
  <si>
    <t>(一)普通高等学校</t>
    <phoneticPr fontId="2" type="noConversion"/>
  </si>
  <si>
    <t>(二)成人高等学校</t>
    <phoneticPr fontId="2" type="noConversion"/>
  </si>
  <si>
    <t>一、高等学校</t>
    <phoneticPr fontId="2" type="noConversion"/>
  </si>
  <si>
    <t>三、义务教育学校</t>
    <phoneticPr fontId="2" type="noConversion"/>
  </si>
  <si>
    <t>(三)在渝军队院校</t>
    <phoneticPr fontId="2" type="noConversion"/>
  </si>
  <si>
    <t>…</t>
  </si>
  <si>
    <t>6</t>
    <phoneticPr fontId="2" type="noConversion"/>
  </si>
  <si>
    <t>64</t>
    <phoneticPr fontId="2" type="noConversion"/>
  </si>
  <si>
    <t>(一)研究生</t>
    <phoneticPr fontId="2" type="noConversion"/>
  </si>
  <si>
    <t xml:space="preserve">    市教委中职（不含技工校）</t>
    <phoneticPr fontId="2" type="noConversion"/>
  </si>
  <si>
    <t xml:space="preserve">    技工校（劳动人社局）</t>
    <phoneticPr fontId="2" type="noConversion"/>
  </si>
  <si>
    <t>(四)在职人员攻读硕士学位</t>
    <phoneticPr fontId="2" type="noConversion"/>
  </si>
  <si>
    <r>
      <t>2019年</t>
    </r>
    <r>
      <rPr>
        <sz val="12"/>
        <rFont val="宋体"/>
        <family val="3"/>
        <charset val="134"/>
      </rPr>
      <t/>
    </r>
  </si>
  <si>
    <t>2</t>
    <phoneticPr fontId="2" type="noConversion"/>
  </si>
  <si>
    <t>6</t>
    <phoneticPr fontId="2" type="noConversion"/>
  </si>
  <si>
    <t>65</t>
    <phoneticPr fontId="2" type="noConversion"/>
  </si>
  <si>
    <t>(四)在职人员攻读硕士学位</t>
    <phoneticPr fontId="2" type="noConversion"/>
  </si>
  <si>
    <t>2</t>
    <phoneticPr fontId="2" type="noConversion"/>
  </si>
  <si>
    <t>2017年起，已转为非全日制硕士</t>
    <phoneticPr fontId="2" type="noConversion"/>
  </si>
  <si>
    <t>…</t>
    <phoneticPr fontId="2" type="noConversion"/>
  </si>
  <si>
    <t>已包含在本表普通高中内</t>
    <phoneticPr fontId="2" type="noConversion"/>
  </si>
  <si>
    <t>注：全市另有民办非学历高等教育机构教职工305人，非学历职业技术培训学校教职工13397人。</t>
    <phoneticPr fontId="2" type="noConversion"/>
  </si>
  <si>
    <t>注：全市另有民办非学历高等教育机构专任教师174人；非学历职业技术培训学校专任教师6960人。</t>
    <phoneticPr fontId="2" type="noConversion"/>
  </si>
  <si>
    <t>数量</t>
    <phoneticPr fontId="2" type="noConversion"/>
  </si>
  <si>
    <t>数量</t>
    <phoneticPr fontId="2" type="noConversion"/>
  </si>
  <si>
    <t>比例（%）</t>
    <phoneticPr fontId="2" type="noConversion"/>
  </si>
  <si>
    <t>与上年比较(±)</t>
    <phoneticPr fontId="2" type="noConversion"/>
  </si>
  <si>
    <t xml:space="preserve">  1.本科院校</t>
    <phoneticPr fontId="2" type="noConversion"/>
  </si>
  <si>
    <t xml:space="preserve">    其中：独立学院</t>
    <phoneticPr fontId="2" type="noConversion"/>
  </si>
  <si>
    <t>(二)成人高等学校</t>
    <phoneticPr fontId="2" type="noConversion"/>
  </si>
  <si>
    <t xml:space="preserve">  1.普通初中</t>
    <phoneticPr fontId="2" type="noConversion"/>
  </si>
  <si>
    <t xml:space="preserve">  2.普通小学</t>
    <phoneticPr fontId="2" type="noConversion"/>
  </si>
  <si>
    <t>注：1.高职（专科）对口招中职生：2015年8770人，2019年22833人，2020年28885人；“五年制”高职转入：2015年5857人，2019年11041人，2020年13090人。 2.外国来华留学生招生：2015年3370人，2019年4621人，2020年2237人。</t>
    <phoneticPr fontId="2" type="noConversion"/>
  </si>
  <si>
    <t xml:space="preserve">1.高等教育在学总规模国家新规定的折算办法：研究生、普通本专科、成人脱产为1；成人函授和业余×0.5；网络本专科×0.3；自考毕业人数×1.5
2.按新规定测算，全市高教在学总规模2020年为111万，2019年则为106万人。较上年增加5.0万人，增幅4.7%。
</t>
    <phoneticPr fontId="2" type="noConversion"/>
  </si>
  <si>
    <t>未含一贯制学校专任教师</t>
    <phoneticPr fontId="2" type="noConversion"/>
  </si>
  <si>
    <r>
      <t>2015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(</t>
    </r>
    <r>
      <rPr>
        <sz val="10"/>
        <rFont val="宋体"/>
        <family val="3"/>
        <charset val="134"/>
      </rPr>
      <t>十二五末</t>
    </r>
    <r>
      <rPr>
        <sz val="10"/>
        <rFont val="Times New Roman"/>
        <family val="1"/>
      </rPr>
      <t>)</t>
    </r>
    <phoneticPr fontId="2" type="noConversion"/>
  </si>
  <si>
    <r>
      <t>2020</t>
    </r>
    <r>
      <rPr>
        <sz val="12"/>
        <rFont val="宋体"/>
        <family val="3"/>
        <charset val="134"/>
      </rPr>
      <t xml:space="preserve">年
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十三五末</t>
    </r>
    <r>
      <rPr>
        <sz val="9"/>
        <rFont val="Times New Roman"/>
        <family val="1"/>
      </rPr>
      <t>)</t>
    </r>
    <phoneticPr fontId="2" type="noConversion"/>
  </si>
  <si>
    <t>注：1.学生数及教职工均不含在渝军队院校。 2.全市普通中学在校学生2015年1583562人，2019年1732325人，2020年为1776046人，较上年增长2.52%。 3.全市高校另有自考助学班在校学生1270人，普通预科生328人；非学历职业技术培训学校注册学生716274人。 4.外国来华留学生：2015年3199人，2019年5610人，2020年5070人。</t>
    <phoneticPr fontId="2" type="noConversion"/>
  </si>
  <si>
    <t>另幼教点1742个较上年减少96个</t>
    <phoneticPr fontId="2" type="noConversion"/>
  </si>
  <si>
    <r>
      <t>2020</t>
    </r>
    <r>
      <rPr>
        <sz val="12"/>
        <rFont val="宋体"/>
        <family val="3"/>
        <charset val="134"/>
      </rPr>
      <t xml:space="preserve">年
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十三五末</t>
    </r>
    <r>
      <rPr>
        <sz val="9"/>
        <rFont val="Times New Roman"/>
        <family val="1"/>
      </rPr>
      <t>)</t>
    </r>
    <phoneticPr fontId="2" type="noConversion"/>
  </si>
  <si>
    <t>注：1.在职人员攻读硕士授予学位数：2015年4300人，2019所2881人，2020年2004人。 2.高校另有自考助学班结业学生566人，进修及培训结业学生409583人次；非学历职业技术培训学校结业学生635724人次。3.外国来华留学生毕(结)业生：2015年3069人，2019年4573人，2020年2908人。其中授予学位数2015年409人，2019年682人，2020年691人。</t>
    <phoneticPr fontId="2" type="noConversion"/>
  </si>
  <si>
    <t>普通中学，含初中学校</t>
    <phoneticPr fontId="2" type="noConversion"/>
  </si>
  <si>
    <r>
      <t>含一贯制学校7349人</t>
    </r>
    <r>
      <rPr>
        <sz val="10"/>
        <rFont val="仿宋_GB2312"/>
        <family val="3"/>
        <charset val="134"/>
      </rPr>
      <t/>
    </r>
    <phoneticPr fontId="2" type="noConversion"/>
  </si>
  <si>
    <t xml:space="preserve">注：1.按教育部规定：(1)军队院校未纳入教育部统计指标体系进行统计。(2)教委中职系指纳入教委管理的普通中专、成人中专和职业高中。（3）技工学校有关数据系市人社局提供。2.全市另有民办非学历高等教育机构5个，非学历职业技术培训学校2745所。3.全市普通中学校数（高中初中之和）2015年为1167所，2019年为1127所，2020年1132所，增幅0.44%。4. 研究生培养机构14个(普通高校13、科研机构1)。                                                                                 </t>
    <phoneticPr fontId="2" type="noConversion"/>
  </si>
  <si>
    <t>三、招生数</t>
    <phoneticPr fontId="2" type="noConversion"/>
  </si>
  <si>
    <t>四、毕业生数</t>
    <phoneticPr fontId="2" type="noConversion"/>
  </si>
  <si>
    <t>五、教职工数</t>
    <phoneticPr fontId="2" type="noConversion"/>
  </si>
  <si>
    <r>
      <t xml:space="preserve"> </t>
    </r>
    <r>
      <rPr>
        <sz val="14"/>
        <rFont val="仿宋_GB2312"/>
        <family val="3"/>
        <charset val="134"/>
      </rPr>
      <t>六、专任教师数</t>
    </r>
    <phoneticPr fontId="2" type="noConversion"/>
  </si>
  <si>
    <r>
      <t>2015</t>
    </r>
    <r>
      <rPr>
        <sz val="12"/>
        <rFont val="宋体"/>
        <family val="3"/>
        <charset val="134"/>
      </rPr>
      <t xml:space="preserve">年
</t>
    </r>
    <r>
      <rPr>
        <sz val="12"/>
        <rFont val="Times New Roman"/>
        <family val="1"/>
      </rPr>
      <t>(</t>
    </r>
    <r>
      <rPr>
        <sz val="10"/>
        <rFont val="宋体"/>
        <family val="3"/>
        <charset val="134"/>
      </rPr>
      <t>十二五末</t>
    </r>
    <r>
      <rPr>
        <sz val="10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</si>
</sst>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80" formatCode="0.0_ "/>
  </numFmts>
  <fonts count="4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8"/>
      <name val="宋体"/>
      <family val="3"/>
      <charset val="134"/>
    </font>
    <font>
      <sz val="10"/>
      <name val="仿宋_GB2312"/>
      <family val="3"/>
      <charset val="134"/>
    </font>
    <font>
      <sz val="12"/>
      <color indexed="8"/>
      <name val="Times New Roman"/>
      <family val="1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4"/>
      <color rgb="FFFF0000"/>
      <name val="仿宋_GB2312"/>
      <family val="3"/>
      <charset val="134"/>
    </font>
    <font>
      <b/>
      <sz val="14"/>
      <color rgb="FFFF0000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14"/>
      <color theme="1"/>
      <name val="仿宋_GB2312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11"/>
      <name val="宋体"/>
      <family val="3"/>
      <charset val="134"/>
      <scheme val="minor"/>
    </font>
    <font>
      <b/>
      <sz val="11"/>
      <color rgb="FFFF0000"/>
      <name val="仿宋_GB2312"/>
      <family val="3"/>
      <charset val="134"/>
    </font>
    <font>
      <b/>
      <sz val="12"/>
      <color rgb="FFFF0000"/>
      <name val="仿宋_GB2312"/>
      <family val="3"/>
      <charset val="134"/>
    </font>
    <font>
      <sz val="9"/>
      <name val="Times New Roman"/>
      <family val="1"/>
    </font>
    <font>
      <b/>
      <sz val="12"/>
      <name val="宋体"/>
      <family val="3"/>
      <charset val="134"/>
      <scheme val="minor"/>
    </font>
    <font>
      <sz val="9"/>
      <name val="仿宋_GB2312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7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4" xfId="0" applyFont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/>
    <xf numFmtId="177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3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25" fillId="0" borderId="4" xfId="0" applyFont="1" applyBorder="1" applyAlignment="1">
      <alignment horizontal="center"/>
    </xf>
    <xf numFmtId="177" fontId="26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6" fillId="0" borderId="0" xfId="0" applyFont="1"/>
    <xf numFmtId="0" fontId="27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2" xfId="0" applyFont="1" applyBorder="1" applyAlignment="1">
      <alignment vertical="center"/>
    </xf>
    <xf numFmtId="0" fontId="27" fillId="0" borderId="0" xfId="0" applyFont="1"/>
    <xf numFmtId="0" fontId="25" fillId="0" borderId="0" xfId="0" applyFont="1" applyAlignment="1">
      <alignment horizontal="center"/>
    </xf>
    <xf numFmtId="0" fontId="27" fillId="0" borderId="2" xfId="0" applyFont="1" applyBorder="1" applyAlignment="1">
      <alignment horizontal="right" vertical="center"/>
    </xf>
    <xf numFmtId="0" fontId="27" fillId="0" borderId="0" xfId="0" applyFont="1" applyAlignment="1"/>
    <xf numFmtId="0" fontId="23" fillId="0" borderId="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9" fillId="2" borderId="3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right" vertical="center" wrapText="1"/>
    </xf>
    <xf numFmtId="0" fontId="22" fillId="0" borderId="0" xfId="0" applyFont="1"/>
    <xf numFmtId="0" fontId="20" fillId="0" borderId="0" xfId="0" applyFont="1"/>
    <xf numFmtId="176" fontId="30" fillId="0" borderId="2" xfId="0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 shrinkToFit="1"/>
    </xf>
    <xf numFmtId="0" fontId="1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vertical="center"/>
    </xf>
    <xf numFmtId="0" fontId="35" fillId="0" borderId="2" xfId="0" applyFont="1" applyBorder="1" applyAlignment="1">
      <alignment vertical="center" wrapText="1" shrinkToFit="1"/>
    </xf>
    <xf numFmtId="0" fontId="36" fillId="0" borderId="2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33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vertical="center" wrapText="1"/>
    </xf>
    <xf numFmtId="49" fontId="30" fillId="0" borderId="1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 shrinkToFi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33" fillId="0" borderId="2" xfId="0" applyFont="1" applyBorder="1" applyAlignment="1">
      <alignment horizontal="left" vertical="center" wrapText="1"/>
    </xf>
    <xf numFmtId="0" fontId="36" fillId="0" borderId="2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0" fillId="0" borderId="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/>
    </xf>
    <xf numFmtId="180" fontId="30" fillId="0" borderId="2" xfId="0" applyNumberFormat="1" applyFont="1" applyBorder="1" applyAlignment="1">
      <alignment horizontal="right"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176" fontId="30" fillId="0" borderId="2" xfId="0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/>
    </xf>
    <xf numFmtId="177" fontId="30" fillId="0" borderId="1" xfId="0" applyNumberFormat="1" applyFont="1" applyBorder="1" applyAlignment="1">
      <alignment horizontal="center" vertical="center" wrapText="1"/>
    </xf>
    <xf numFmtId="177" fontId="30" fillId="0" borderId="1" xfId="0" applyNumberFormat="1" applyFont="1" applyBorder="1" applyAlignment="1">
      <alignment horizontal="right" vertical="center" wrapText="1"/>
    </xf>
    <xf numFmtId="176" fontId="30" fillId="0" borderId="1" xfId="0" applyNumberFormat="1" applyFont="1" applyBorder="1" applyAlignment="1">
      <alignment horizontal="right" vertical="center" wrapText="1"/>
    </xf>
    <xf numFmtId="180" fontId="30" fillId="0" borderId="1" xfId="0" applyNumberFormat="1" applyFont="1" applyBorder="1" applyAlignment="1">
      <alignment horizontal="right" vertical="center" wrapText="1"/>
    </xf>
    <xf numFmtId="0" fontId="30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right" vertical="center"/>
    </xf>
    <xf numFmtId="49" fontId="30" fillId="0" borderId="1" xfId="0" applyNumberFormat="1" applyFont="1" applyBorder="1" applyAlignment="1">
      <alignment horizontal="center" vertical="center"/>
    </xf>
    <xf numFmtId="176" fontId="30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30" fillId="0" borderId="1" xfId="0" applyFont="1" applyFill="1" applyBorder="1" applyAlignment="1">
      <alignment horizontal="right" vertical="center"/>
    </xf>
    <xf numFmtId="177" fontId="30" fillId="0" borderId="1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vertical="center" wrapText="1" shrinkToFit="1"/>
    </xf>
    <xf numFmtId="0" fontId="30" fillId="0" borderId="2" xfId="0" applyFont="1" applyBorder="1" applyAlignment="1">
      <alignment horizontal="center" vertical="center" shrinkToFit="1"/>
    </xf>
    <xf numFmtId="176" fontId="30" fillId="0" borderId="2" xfId="0" applyNumberFormat="1" applyFont="1" applyBorder="1" applyAlignment="1">
      <alignment horizontal="right" vertical="center" shrinkToFit="1"/>
    </xf>
    <xf numFmtId="180" fontId="30" fillId="0" borderId="2" xfId="0" applyNumberFormat="1" applyFont="1" applyBorder="1" applyAlignment="1">
      <alignment horizontal="right" vertical="center" shrinkToFit="1"/>
    </xf>
    <xf numFmtId="0" fontId="30" fillId="0" borderId="2" xfId="0" applyFont="1" applyBorder="1" applyAlignment="1">
      <alignment vertical="center" shrinkToFit="1"/>
    </xf>
    <xf numFmtId="0" fontId="22" fillId="0" borderId="0" xfId="0" applyFont="1" applyBorder="1" applyAlignment="1">
      <alignment horizontal="right" vertical="center" wrapText="1"/>
    </xf>
    <xf numFmtId="0" fontId="29" fillId="0" borderId="0" xfId="0" applyFont="1"/>
    <xf numFmtId="176" fontId="30" fillId="0" borderId="1" xfId="0" applyNumberFormat="1" applyFont="1" applyBorder="1" applyAlignment="1">
      <alignment horizontal="right" vertical="center" shrinkToFit="1"/>
    </xf>
    <xf numFmtId="180" fontId="30" fillId="0" borderId="1" xfId="0" applyNumberFormat="1" applyFont="1" applyBorder="1" applyAlignment="1">
      <alignment horizontal="right" vertical="center" shrinkToFit="1"/>
    </xf>
    <xf numFmtId="0" fontId="30" fillId="0" borderId="1" xfId="0" applyFont="1" applyBorder="1" applyAlignment="1">
      <alignment horizontal="center" vertical="center" shrinkToFit="1"/>
    </xf>
    <xf numFmtId="176" fontId="30" fillId="0" borderId="1" xfId="0" applyNumberFormat="1" applyFont="1" applyFill="1" applyBorder="1" applyAlignment="1">
      <alignment horizontal="right" vertical="center" shrinkToFit="1"/>
    </xf>
    <xf numFmtId="0" fontId="38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8" fillId="0" borderId="2" xfId="0" applyFont="1" applyBorder="1" applyAlignment="1">
      <alignment vertical="center" shrinkToFit="1"/>
    </xf>
    <xf numFmtId="0" fontId="40" fillId="0" borderId="2" xfId="0" applyFont="1" applyBorder="1" applyAlignment="1">
      <alignment vertical="center" wrapText="1" shrinkToFit="1"/>
    </xf>
    <xf numFmtId="0" fontId="40" fillId="0" borderId="2" xfId="0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/>
    </xf>
    <xf numFmtId="0" fontId="30" fillId="0" borderId="2" xfId="0" applyFont="1" applyFill="1" applyBorder="1" applyAlignment="1">
      <alignment vertical="center"/>
    </xf>
    <xf numFmtId="177" fontId="30" fillId="0" borderId="2" xfId="0" applyNumberFormat="1" applyFont="1" applyFill="1" applyBorder="1" applyAlignment="1">
      <alignment horizontal="right" vertical="center"/>
    </xf>
    <xf numFmtId="0" fontId="30" fillId="0" borderId="2" xfId="0" applyFont="1" applyBorder="1" applyAlignment="1">
      <alignment vertical="center" wrapText="1" shrinkToFit="1"/>
    </xf>
    <xf numFmtId="0" fontId="38" fillId="0" borderId="2" xfId="0" applyFont="1" applyBorder="1" applyAlignment="1">
      <alignment vertical="center" wrapText="1" shrinkToFit="1"/>
    </xf>
    <xf numFmtId="177" fontId="30" fillId="0" borderId="2" xfId="0" applyNumberFormat="1" applyFont="1" applyFill="1" applyBorder="1" applyAlignment="1">
      <alignment horizontal="center" vertical="center" wrapText="1"/>
    </xf>
    <xf numFmtId="180" fontId="30" fillId="0" borderId="2" xfId="0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/>
    </xf>
    <xf numFmtId="0" fontId="30" fillId="0" borderId="7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0" fillId="0" borderId="9" xfId="0" applyFont="1" applyFill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7"/>
  <sheetViews>
    <sheetView showZeros="0" tabSelected="1" zoomScaleNormal="100" workbookViewId="0">
      <selection activeCell="L14" sqref="L14"/>
    </sheetView>
  </sheetViews>
  <sheetFormatPr defaultRowHeight="14.25"/>
  <cols>
    <col min="1" max="1" width="28.125" style="15" customWidth="1"/>
    <col min="2" max="2" width="8.625" style="38" customWidth="1"/>
    <col min="3" max="3" width="8.625" style="46" customWidth="1"/>
    <col min="4" max="4" width="9.25" style="46" customWidth="1"/>
    <col min="5" max="5" width="7.625" style="46" customWidth="1"/>
    <col min="6" max="6" width="10.25" style="46" customWidth="1"/>
    <col min="7" max="7" width="12.25" style="15" customWidth="1"/>
    <col min="8" max="11" width="9" style="15" customWidth="1"/>
    <col min="12" max="12" width="18.875" style="15" customWidth="1"/>
    <col min="13" max="16384" width="9" style="15"/>
  </cols>
  <sheetData>
    <row r="1" spans="1:7" ht="18.75">
      <c r="A1" s="19" t="s">
        <v>4</v>
      </c>
      <c r="B1" s="34"/>
      <c r="C1" s="45"/>
      <c r="D1" s="45"/>
      <c r="E1" s="45"/>
      <c r="F1" s="45"/>
      <c r="G1" s="31" t="s">
        <v>5</v>
      </c>
    </row>
    <row r="2" spans="1:7" ht="20.100000000000001" customHeight="1">
      <c r="A2" s="142"/>
      <c r="B2" s="141" t="s">
        <v>97</v>
      </c>
      <c r="C2" s="141" t="s">
        <v>74</v>
      </c>
      <c r="D2" s="141" t="s">
        <v>98</v>
      </c>
      <c r="E2" s="140" t="s">
        <v>88</v>
      </c>
      <c r="F2" s="140"/>
      <c r="G2" s="143" t="s">
        <v>6</v>
      </c>
    </row>
    <row r="3" spans="1:7" s="16" customFormat="1" ht="33.75" customHeight="1">
      <c r="A3" s="142"/>
      <c r="B3" s="141"/>
      <c r="C3" s="141"/>
      <c r="D3" s="141"/>
      <c r="E3" s="85" t="s">
        <v>86</v>
      </c>
      <c r="F3" s="83" t="s">
        <v>87</v>
      </c>
      <c r="G3" s="144"/>
    </row>
    <row r="4" spans="1:7" s="17" customFormat="1" ht="23.1" customHeight="1">
      <c r="A4" s="95" t="s">
        <v>33</v>
      </c>
      <c r="B4" s="102">
        <f t="shared" ref="B4" si="0">B5+B12+B17+B20+B21+B22+B23+B24</f>
        <v>10886</v>
      </c>
      <c r="C4" s="102">
        <f>C5+C12+C17+C20+C21+C22+C23+C24</f>
        <v>10218</v>
      </c>
      <c r="D4" s="103">
        <f t="shared" ref="D4" si="1">D5+D12+D17+D20+D21+D22+D23+D24</f>
        <v>10130</v>
      </c>
      <c r="E4" s="104">
        <f>D4-C4</f>
        <v>-88</v>
      </c>
      <c r="F4" s="105">
        <f>E4/C4*100</f>
        <v>-0.86122528870620474</v>
      </c>
      <c r="G4" s="76"/>
    </row>
    <row r="5" spans="1:7" s="20" customFormat="1" ht="23.1" customHeight="1">
      <c r="A5" s="91" t="s">
        <v>15</v>
      </c>
      <c r="B5" s="106">
        <v>71</v>
      </c>
      <c r="C5" s="106">
        <v>71</v>
      </c>
      <c r="D5" s="107">
        <f t="shared" ref="D5" si="2">D6+D10+D11</f>
        <v>74</v>
      </c>
      <c r="E5" s="104">
        <f t="shared" ref="E5:E25" si="3">D5-C5</f>
        <v>3</v>
      </c>
      <c r="F5" s="105">
        <f t="shared" ref="F5:F25" si="4">E5/C5*100</f>
        <v>4.225352112676056</v>
      </c>
      <c r="G5" s="77"/>
    </row>
    <row r="6" spans="1:7" s="16" customFormat="1" ht="23.1" customHeight="1">
      <c r="A6" s="97" t="s">
        <v>62</v>
      </c>
      <c r="B6" s="108" t="s">
        <v>69</v>
      </c>
      <c r="C6" s="108" t="s">
        <v>77</v>
      </c>
      <c r="D6" s="109">
        <f t="shared" ref="D6" si="5">D7+D9</f>
        <v>68</v>
      </c>
      <c r="E6" s="104">
        <f t="shared" si="3"/>
        <v>3</v>
      </c>
      <c r="F6" s="105">
        <f t="shared" si="4"/>
        <v>4.6153846153846159</v>
      </c>
      <c r="G6" s="60"/>
    </row>
    <row r="7" spans="1:7" s="16" customFormat="1" ht="23.1" customHeight="1">
      <c r="A7" s="97" t="s">
        <v>89</v>
      </c>
      <c r="B7" s="101">
        <v>25</v>
      </c>
      <c r="C7" s="101">
        <v>26</v>
      </c>
      <c r="D7" s="110">
        <v>26</v>
      </c>
      <c r="E7" s="104">
        <f t="shared" si="3"/>
        <v>0</v>
      </c>
      <c r="F7" s="105">
        <f t="shared" si="4"/>
        <v>0</v>
      </c>
      <c r="G7" s="5"/>
    </row>
    <row r="8" spans="1:7" s="16" customFormat="1" ht="23.1" customHeight="1">
      <c r="A8" s="97" t="s">
        <v>90</v>
      </c>
      <c r="B8" s="108" t="s">
        <v>68</v>
      </c>
      <c r="C8" s="108" t="s">
        <v>76</v>
      </c>
      <c r="D8" s="78" t="s">
        <v>68</v>
      </c>
      <c r="E8" s="104">
        <f t="shared" si="3"/>
        <v>0</v>
      </c>
      <c r="F8" s="105">
        <f t="shared" si="4"/>
        <v>0</v>
      </c>
      <c r="G8" s="5"/>
    </row>
    <row r="9" spans="1:7" s="16" customFormat="1" ht="23.1" customHeight="1">
      <c r="A9" s="97" t="s">
        <v>34</v>
      </c>
      <c r="B9" s="101">
        <v>39</v>
      </c>
      <c r="C9" s="101">
        <v>39</v>
      </c>
      <c r="D9" s="110">
        <v>42</v>
      </c>
      <c r="E9" s="104">
        <f t="shared" si="3"/>
        <v>3</v>
      </c>
      <c r="F9" s="105">
        <f t="shared" si="4"/>
        <v>7.6923076923076925</v>
      </c>
      <c r="G9" s="5"/>
    </row>
    <row r="10" spans="1:7" s="16" customFormat="1" ht="23.1" customHeight="1">
      <c r="A10" s="97" t="s">
        <v>91</v>
      </c>
      <c r="B10" s="101">
        <v>4</v>
      </c>
      <c r="C10" s="101">
        <v>4</v>
      </c>
      <c r="D10" s="110">
        <v>4</v>
      </c>
      <c r="E10" s="104">
        <f t="shared" si="3"/>
        <v>0</v>
      </c>
      <c r="F10" s="105">
        <f t="shared" si="4"/>
        <v>0</v>
      </c>
      <c r="G10" s="79"/>
    </row>
    <row r="11" spans="1:7" s="16" customFormat="1" ht="23.1" customHeight="1">
      <c r="A11" s="97" t="s">
        <v>66</v>
      </c>
      <c r="B11" s="108" t="s">
        <v>12</v>
      </c>
      <c r="C11" s="108" t="s">
        <v>75</v>
      </c>
      <c r="D11" s="78" t="s">
        <v>79</v>
      </c>
      <c r="E11" s="104">
        <f t="shared" si="3"/>
        <v>0</v>
      </c>
      <c r="F11" s="105">
        <f t="shared" si="4"/>
        <v>0</v>
      </c>
      <c r="G11" s="64"/>
    </row>
    <row r="12" spans="1:7" s="20" customFormat="1" ht="23.1" customHeight="1">
      <c r="A12" s="91" t="s">
        <v>35</v>
      </c>
      <c r="B12" s="106">
        <v>475</v>
      </c>
      <c r="C12" s="106">
        <f>C13+C14</f>
        <v>440</v>
      </c>
      <c r="D12" s="111">
        <f t="shared" ref="D12" si="6">D13+D14</f>
        <v>434</v>
      </c>
      <c r="E12" s="104">
        <f t="shared" si="3"/>
        <v>-6</v>
      </c>
      <c r="F12" s="105">
        <f t="shared" si="4"/>
        <v>-1.3636363636363635</v>
      </c>
      <c r="G12" s="77"/>
    </row>
    <row r="13" spans="1:7" s="18" customFormat="1" ht="23.1" customHeight="1">
      <c r="A13" s="97" t="s">
        <v>36</v>
      </c>
      <c r="B13" s="101">
        <v>261</v>
      </c>
      <c r="C13" s="101">
        <v>260</v>
      </c>
      <c r="D13" s="110">
        <v>264</v>
      </c>
      <c r="E13" s="104">
        <f t="shared" si="3"/>
        <v>4</v>
      </c>
      <c r="F13" s="105">
        <f t="shared" si="4"/>
        <v>1.5384615384615385</v>
      </c>
      <c r="G13" s="80"/>
    </row>
    <row r="14" spans="1:7" s="18" customFormat="1" ht="23.1" customHeight="1">
      <c r="A14" s="99" t="s">
        <v>37</v>
      </c>
      <c r="B14" s="101">
        <v>214</v>
      </c>
      <c r="C14" s="101">
        <v>180</v>
      </c>
      <c r="D14" s="110">
        <f>D15+D16</f>
        <v>170</v>
      </c>
      <c r="E14" s="104">
        <f t="shared" si="3"/>
        <v>-10</v>
      </c>
      <c r="F14" s="105">
        <f t="shared" si="4"/>
        <v>-5.5555555555555554</v>
      </c>
      <c r="G14" s="81"/>
    </row>
    <row r="15" spans="1:7" s="18" customFormat="1" ht="23.1" customHeight="1">
      <c r="A15" s="97" t="s">
        <v>71</v>
      </c>
      <c r="B15" s="101">
        <v>134</v>
      </c>
      <c r="C15" s="101">
        <v>129</v>
      </c>
      <c r="D15" s="110">
        <v>129</v>
      </c>
      <c r="E15" s="104">
        <f t="shared" si="3"/>
        <v>0</v>
      </c>
      <c r="F15" s="105">
        <f t="shared" si="4"/>
        <v>0</v>
      </c>
      <c r="G15" s="81"/>
    </row>
    <row r="16" spans="1:7" s="18" customFormat="1" ht="23.1" customHeight="1">
      <c r="A16" s="97" t="s">
        <v>72</v>
      </c>
      <c r="B16" s="101">
        <v>80</v>
      </c>
      <c r="C16" s="101">
        <v>51</v>
      </c>
      <c r="D16" s="110">
        <v>41</v>
      </c>
      <c r="E16" s="104">
        <f t="shared" si="3"/>
        <v>-10</v>
      </c>
      <c r="F16" s="105">
        <f t="shared" si="4"/>
        <v>-19.607843137254903</v>
      </c>
      <c r="G16" s="81"/>
    </row>
    <row r="17" spans="1:7" s="17" customFormat="1" ht="23.1" customHeight="1">
      <c r="A17" s="99" t="s">
        <v>26</v>
      </c>
      <c r="B17" s="112">
        <v>5076</v>
      </c>
      <c r="C17" s="112">
        <v>3727</v>
      </c>
      <c r="D17" s="110">
        <f t="shared" ref="D17" si="7">D18+D19</f>
        <v>3622</v>
      </c>
      <c r="E17" s="104">
        <f t="shared" si="3"/>
        <v>-105</v>
      </c>
      <c r="F17" s="105">
        <f t="shared" si="4"/>
        <v>-2.8172793131204723</v>
      </c>
      <c r="G17" s="81"/>
    </row>
    <row r="18" spans="1:7" s="18" customFormat="1" ht="23.1" customHeight="1">
      <c r="A18" s="97" t="s">
        <v>92</v>
      </c>
      <c r="B18" s="101">
        <v>906</v>
      </c>
      <c r="C18" s="101">
        <v>867</v>
      </c>
      <c r="D18" s="110">
        <v>868</v>
      </c>
      <c r="E18" s="104">
        <f t="shared" si="3"/>
        <v>1</v>
      </c>
      <c r="F18" s="105">
        <f t="shared" si="4"/>
        <v>0.11534025374855825</v>
      </c>
      <c r="G18" s="81"/>
    </row>
    <row r="19" spans="1:7" s="18" customFormat="1" ht="23.1" customHeight="1">
      <c r="A19" s="97" t="s">
        <v>93</v>
      </c>
      <c r="B19" s="101">
        <v>4170</v>
      </c>
      <c r="C19" s="101">
        <v>2860</v>
      </c>
      <c r="D19" s="110">
        <v>2754</v>
      </c>
      <c r="E19" s="104">
        <f t="shared" si="3"/>
        <v>-106</v>
      </c>
      <c r="F19" s="105">
        <f t="shared" si="4"/>
        <v>-3.7062937062937062</v>
      </c>
      <c r="G19" s="82"/>
    </row>
    <row r="20" spans="1:7" s="17" customFormat="1" ht="23.1" customHeight="1">
      <c r="A20" s="99" t="s">
        <v>27</v>
      </c>
      <c r="B20" s="101">
        <v>36</v>
      </c>
      <c r="C20" s="101">
        <v>39</v>
      </c>
      <c r="D20" s="110">
        <v>39</v>
      </c>
      <c r="E20" s="104">
        <f t="shared" si="3"/>
        <v>0</v>
      </c>
      <c r="F20" s="105">
        <f t="shared" si="4"/>
        <v>0</v>
      </c>
      <c r="G20" s="65"/>
    </row>
    <row r="21" spans="1:7" s="17" customFormat="1" ht="23.1" customHeight="1">
      <c r="A21" s="99" t="s">
        <v>28</v>
      </c>
      <c r="B21" s="101">
        <v>4816</v>
      </c>
      <c r="C21" s="101">
        <v>5660</v>
      </c>
      <c r="D21" s="110">
        <v>5704</v>
      </c>
      <c r="E21" s="104">
        <f t="shared" si="3"/>
        <v>44</v>
      </c>
      <c r="F21" s="105">
        <f t="shared" si="4"/>
        <v>0.77738515901060079</v>
      </c>
      <c r="G21" s="113" t="s">
        <v>100</v>
      </c>
    </row>
    <row r="22" spans="1:7" s="17" customFormat="1" ht="23.1" customHeight="1">
      <c r="A22" s="97" t="s">
        <v>29</v>
      </c>
      <c r="B22" s="101">
        <v>2</v>
      </c>
      <c r="C22" s="101">
        <v>1</v>
      </c>
      <c r="D22" s="110">
        <v>1</v>
      </c>
      <c r="E22" s="104">
        <f t="shared" si="3"/>
        <v>0</v>
      </c>
      <c r="F22" s="105">
        <f t="shared" si="4"/>
        <v>0</v>
      </c>
      <c r="G22" s="65"/>
    </row>
    <row r="23" spans="1:7" s="17" customFormat="1" ht="23.1" customHeight="1">
      <c r="A23" s="97" t="s">
        <v>30</v>
      </c>
      <c r="B23" s="101">
        <v>36</v>
      </c>
      <c r="C23" s="101">
        <v>3</v>
      </c>
      <c r="D23" s="110">
        <v>1</v>
      </c>
      <c r="E23" s="104">
        <f t="shared" si="3"/>
        <v>-2</v>
      </c>
      <c r="F23" s="105">
        <f t="shared" si="4"/>
        <v>-66.666666666666657</v>
      </c>
      <c r="G23" s="79"/>
    </row>
    <row r="24" spans="1:7" s="17" customFormat="1" ht="23.1" customHeight="1">
      <c r="A24" s="97" t="s">
        <v>31</v>
      </c>
      <c r="B24" s="101">
        <v>374</v>
      </c>
      <c r="C24" s="101">
        <v>277</v>
      </c>
      <c r="D24" s="110">
        <v>255</v>
      </c>
      <c r="E24" s="104">
        <f t="shared" si="3"/>
        <v>-22</v>
      </c>
      <c r="F24" s="105">
        <f t="shared" si="4"/>
        <v>-7.9422382671480145</v>
      </c>
      <c r="G24" s="79"/>
    </row>
    <row r="25" spans="1:7" s="16" customFormat="1" ht="23.1" customHeight="1">
      <c r="A25" s="97" t="s">
        <v>32</v>
      </c>
      <c r="B25" s="101">
        <v>167</v>
      </c>
      <c r="C25" s="101">
        <v>129</v>
      </c>
      <c r="D25" s="110">
        <v>111</v>
      </c>
      <c r="E25" s="104">
        <f t="shared" si="3"/>
        <v>-18</v>
      </c>
      <c r="F25" s="105">
        <f t="shared" si="4"/>
        <v>-13.953488372093023</v>
      </c>
      <c r="G25" s="65"/>
    </row>
    <row r="27" spans="1:7" s="22" customFormat="1" ht="75" customHeight="1">
      <c r="A27" s="139" t="s">
        <v>105</v>
      </c>
      <c r="B27" s="139"/>
      <c r="C27" s="139"/>
      <c r="D27" s="139"/>
      <c r="E27" s="139"/>
      <c r="F27" s="139"/>
      <c r="G27" s="139"/>
    </row>
  </sheetData>
  <mergeCells count="7">
    <mergeCell ref="A27:G27"/>
    <mergeCell ref="E2:F2"/>
    <mergeCell ref="B2:B3"/>
    <mergeCell ref="C2:C3"/>
    <mergeCell ref="D2:D3"/>
    <mergeCell ref="A2:A3"/>
    <mergeCell ref="G2:G3"/>
  </mergeCells>
  <phoneticPr fontId="2" type="noConversion"/>
  <printOptions horizontalCentered="1" vertic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3"/>
  <sheetViews>
    <sheetView showZeros="0" workbookViewId="0">
      <selection activeCell="L17" sqref="L17"/>
    </sheetView>
  </sheetViews>
  <sheetFormatPr defaultRowHeight="14.25"/>
  <cols>
    <col min="1" max="1" width="28.375" customWidth="1"/>
    <col min="2" max="2" width="8.625" style="37" customWidth="1"/>
    <col min="3" max="5" width="8.625" style="52" customWidth="1"/>
    <col min="6" max="6" width="10" style="52" customWidth="1"/>
    <col min="7" max="7" width="14.875" style="53" customWidth="1"/>
  </cols>
  <sheetData>
    <row r="1" spans="1:7" ht="18.75">
      <c r="A1" s="8" t="s">
        <v>13</v>
      </c>
      <c r="B1" s="36"/>
      <c r="C1" s="51"/>
      <c r="D1" s="118"/>
      <c r="E1" s="51"/>
      <c r="F1" s="51"/>
      <c r="G1" s="30" t="s">
        <v>1</v>
      </c>
    </row>
    <row r="2" spans="1:7" s="6" customFormat="1" ht="18" customHeight="1">
      <c r="A2" s="150"/>
      <c r="B2" s="141" t="s">
        <v>97</v>
      </c>
      <c r="C2" s="141" t="s">
        <v>74</v>
      </c>
      <c r="D2" s="141" t="s">
        <v>101</v>
      </c>
      <c r="E2" s="140" t="s">
        <v>88</v>
      </c>
      <c r="F2" s="140"/>
      <c r="G2" s="143" t="s">
        <v>16</v>
      </c>
    </row>
    <row r="3" spans="1:7" s="6" customFormat="1" ht="18" customHeight="1">
      <c r="A3" s="151"/>
      <c r="B3" s="141"/>
      <c r="C3" s="141"/>
      <c r="D3" s="141"/>
      <c r="E3" s="85" t="s">
        <v>86</v>
      </c>
      <c r="F3" s="83" t="s">
        <v>87</v>
      </c>
      <c r="G3" s="144"/>
    </row>
    <row r="4" spans="1:7" s="6" customFormat="1" ht="21.95" customHeight="1">
      <c r="A4" s="61" t="s">
        <v>2</v>
      </c>
      <c r="B4" s="47">
        <f t="shared" ref="B4:D4" si="0">B5+B19+B24+B27+B28+B29+B30+B31</f>
        <v>6137521</v>
      </c>
      <c r="C4" s="47">
        <f t="shared" si="0"/>
        <v>6460462</v>
      </c>
      <c r="D4" s="67">
        <f t="shared" si="0"/>
        <v>6549690</v>
      </c>
      <c r="E4" s="54">
        <f>D4-C4</f>
        <v>89228</v>
      </c>
      <c r="F4" s="96">
        <f>E4/C4*100</f>
        <v>1.3811396150925428</v>
      </c>
      <c r="G4" s="74"/>
    </row>
    <row r="5" spans="1:7" s="6" customFormat="1" ht="21.95" customHeight="1">
      <c r="A5" s="14" t="s">
        <v>0</v>
      </c>
      <c r="B5" s="25">
        <f t="shared" ref="B5:D5" si="1">B6+B9+B12+B15+B16</f>
        <v>1096419</v>
      </c>
      <c r="C5" s="25">
        <f t="shared" si="1"/>
        <v>1210695</v>
      </c>
      <c r="D5" s="67">
        <f t="shared" si="1"/>
        <v>1238131</v>
      </c>
      <c r="E5" s="54">
        <f t="shared" ref="E5:E32" si="2">D5-C5</f>
        <v>27436</v>
      </c>
      <c r="F5" s="96">
        <f t="shared" ref="F5:F32" si="3">E5/C5*100</f>
        <v>2.2661363927330997</v>
      </c>
      <c r="G5" s="147" t="s">
        <v>95</v>
      </c>
    </row>
    <row r="6" spans="1:7" s="6" customFormat="1" ht="21.95" customHeight="1">
      <c r="A6" s="14" t="s">
        <v>38</v>
      </c>
      <c r="B6" s="25">
        <f t="shared" ref="B6:C6" si="4">SUM(B7:B8)</f>
        <v>50534</v>
      </c>
      <c r="C6" s="25">
        <f t="shared" si="4"/>
        <v>72562</v>
      </c>
      <c r="D6" s="67">
        <f t="shared" ref="D6" si="5">D7+D8</f>
        <v>83094</v>
      </c>
      <c r="E6" s="54">
        <f t="shared" si="2"/>
        <v>10532</v>
      </c>
      <c r="F6" s="96">
        <f t="shared" si="3"/>
        <v>14.514484165265564</v>
      </c>
      <c r="G6" s="148"/>
    </row>
    <row r="7" spans="1:7" s="6" customFormat="1" ht="21.95" customHeight="1">
      <c r="A7" s="14" t="s">
        <v>48</v>
      </c>
      <c r="B7" s="25">
        <v>5658</v>
      </c>
      <c r="C7" s="25">
        <v>7368</v>
      </c>
      <c r="D7" s="67">
        <v>8139</v>
      </c>
      <c r="E7" s="54">
        <f t="shared" si="2"/>
        <v>771</v>
      </c>
      <c r="F7" s="96">
        <f t="shared" si="3"/>
        <v>10.464169381107492</v>
      </c>
      <c r="G7" s="148"/>
    </row>
    <row r="8" spans="1:7" s="6" customFormat="1" ht="21.95" customHeight="1">
      <c r="A8" s="14" t="s">
        <v>49</v>
      </c>
      <c r="B8" s="25">
        <v>44876</v>
      </c>
      <c r="C8" s="25">
        <v>65194</v>
      </c>
      <c r="D8" s="67">
        <v>74955</v>
      </c>
      <c r="E8" s="54">
        <f t="shared" si="2"/>
        <v>9761</v>
      </c>
      <c r="F8" s="96">
        <f t="shared" si="3"/>
        <v>14.972236708899592</v>
      </c>
      <c r="G8" s="148"/>
    </row>
    <row r="9" spans="1:7" s="6" customFormat="1" ht="21.95" customHeight="1">
      <c r="A9" s="14" t="s">
        <v>39</v>
      </c>
      <c r="B9" s="25">
        <f t="shared" ref="B9:C9" si="6">SUM(B10:B11)</f>
        <v>716580</v>
      </c>
      <c r="C9" s="25">
        <f t="shared" si="6"/>
        <v>834864</v>
      </c>
      <c r="D9" s="67">
        <f t="shared" ref="D9" si="7">D10+D11</f>
        <v>915556</v>
      </c>
      <c r="E9" s="54">
        <f t="shared" si="2"/>
        <v>80692</v>
      </c>
      <c r="F9" s="96">
        <f t="shared" si="3"/>
        <v>9.665286801203548</v>
      </c>
      <c r="G9" s="148"/>
    </row>
    <row r="10" spans="1:7" s="6" customFormat="1" ht="21.95" customHeight="1">
      <c r="A10" s="14" t="s">
        <v>50</v>
      </c>
      <c r="B10" s="25">
        <v>443402</v>
      </c>
      <c r="C10" s="25">
        <v>470302</v>
      </c>
      <c r="D10" s="67">
        <v>488277</v>
      </c>
      <c r="E10" s="54">
        <f t="shared" si="2"/>
        <v>17975</v>
      </c>
      <c r="F10" s="96">
        <f t="shared" si="3"/>
        <v>3.8220122389443376</v>
      </c>
      <c r="G10" s="148"/>
    </row>
    <row r="11" spans="1:7" s="6" customFormat="1" ht="21.95" customHeight="1">
      <c r="A11" s="14" t="s">
        <v>51</v>
      </c>
      <c r="B11" s="25">
        <v>273178</v>
      </c>
      <c r="C11" s="25">
        <v>364562</v>
      </c>
      <c r="D11" s="67">
        <v>427279</v>
      </c>
      <c r="E11" s="54">
        <f t="shared" si="2"/>
        <v>62717</v>
      </c>
      <c r="F11" s="96">
        <f t="shared" si="3"/>
        <v>17.203383786571283</v>
      </c>
      <c r="G11" s="148"/>
    </row>
    <row r="12" spans="1:7" s="6" customFormat="1" ht="21.95" customHeight="1">
      <c r="A12" s="14" t="s">
        <v>40</v>
      </c>
      <c r="B12" s="25">
        <f t="shared" ref="B12:C12" si="8">SUM(B13:B14)</f>
        <v>151392</v>
      </c>
      <c r="C12" s="25">
        <f t="shared" si="8"/>
        <v>91790</v>
      </c>
      <c r="D12" s="67">
        <f t="shared" ref="D12" si="9">D13+D14</f>
        <v>68850</v>
      </c>
      <c r="E12" s="54">
        <f t="shared" si="2"/>
        <v>-22940</v>
      </c>
      <c r="F12" s="96">
        <f t="shared" si="3"/>
        <v>-24.991829175291429</v>
      </c>
      <c r="G12" s="148"/>
    </row>
    <row r="13" spans="1:7" s="6" customFormat="1" ht="21.95" customHeight="1">
      <c r="A13" s="14" t="s">
        <v>50</v>
      </c>
      <c r="B13" s="25">
        <v>29986</v>
      </c>
      <c r="C13" s="25">
        <v>23524</v>
      </c>
      <c r="D13" s="67">
        <v>21549</v>
      </c>
      <c r="E13" s="54">
        <f t="shared" si="2"/>
        <v>-1975</v>
      </c>
      <c r="F13" s="96">
        <f t="shared" si="3"/>
        <v>-8.3956810066315253</v>
      </c>
      <c r="G13" s="148"/>
    </row>
    <row r="14" spans="1:7" s="6" customFormat="1" ht="21.95" customHeight="1">
      <c r="A14" s="14" t="s">
        <v>51</v>
      </c>
      <c r="B14" s="25">
        <v>121406</v>
      </c>
      <c r="C14" s="25">
        <v>68266</v>
      </c>
      <c r="D14" s="67">
        <v>47301</v>
      </c>
      <c r="E14" s="54">
        <f t="shared" si="2"/>
        <v>-20965</v>
      </c>
      <c r="F14" s="96">
        <f t="shared" si="3"/>
        <v>-30.710749128409461</v>
      </c>
      <c r="G14" s="148"/>
    </row>
    <row r="15" spans="1:7" s="6" customFormat="1" ht="21.95" customHeight="1">
      <c r="A15" s="29" t="s">
        <v>78</v>
      </c>
      <c r="B15" s="25">
        <v>21136</v>
      </c>
      <c r="C15" s="25">
        <v>11446</v>
      </c>
      <c r="D15" s="67">
        <v>6674</v>
      </c>
      <c r="E15" s="54">
        <f t="shared" si="2"/>
        <v>-4772</v>
      </c>
      <c r="F15" s="96">
        <f t="shared" si="3"/>
        <v>-41.691420583609997</v>
      </c>
      <c r="G15" s="148"/>
    </row>
    <row r="16" spans="1:7" s="6" customFormat="1" ht="21.95" customHeight="1">
      <c r="A16" s="28" t="s">
        <v>41</v>
      </c>
      <c r="B16" s="25">
        <f t="shared" ref="B16:C16" si="10">SUM(B17:B18)</f>
        <v>156777</v>
      </c>
      <c r="C16" s="25">
        <f t="shared" si="10"/>
        <v>200033</v>
      </c>
      <c r="D16" s="67">
        <f t="shared" ref="D16" si="11">D17+D18</f>
        <v>163957</v>
      </c>
      <c r="E16" s="54">
        <f t="shared" si="2"/>
        <v>-36076</v>
      </c>
      <c r="F16" s="96">
        <f t="shared" si="3"/>
        <v>-18.035024221003535</v>
      </c>
      <c r="G16" s="148"/>
    </row>
    <row r="17" spans="1:7" s="6" customFormat="1" ht="21.95" customHeight="1">
      <c r="A17" s="14" t="s">
        <v>50</v>
      </c>
      <c r="B17" s="25">
        <v>70066</v>
      </c>
      <c r="C17" s="25">
        <v>101622</v>
      </c>
      <c r="D17" s="67">
        <v>103390</v>
      </c>
      <c r="E17" s="54">
        <f t="shared" si="2"/>
        <v>1768</v>
      </c>
      <c r="F17" s="96">
        <f t="shared" si="3"/>
        <v>1.7397807561354826</v>
      </c>
      <c r="G17" s="148"/>
    </row>
    <row r="18" spans="1:7" s="6" customFormat="1" ht="21.95" customHeight="1">
      <c r="A18" s="14" t="s">
        <v>51</v>
      </c>
      <c r="B18" s="25">
        <v>86711</v>
      </c>
      <c r="C18" s="25">
        <v>98411</v>
      </c>
      <c r="D18" s="67">
        <v>60567</v>
      </c>
      <c r="E18" s="54">
        <f t="shared" si="2"/>
        <v>-37844</v>
      </c>
      <c r="F18" s="96">
        <f t="shared" si="3"/>
        <v>-38.455050756521118</v>
      </c>
      <c r="G18" s="149"/>
    </row>
    <row r="19" spans="1:7" s="6" customFormat="1" ht="21.95" customHeight="1">
      <c r="A19" s="14" t="s">
        <v>3</v>
      </c>
      <c r="B19" s="25">
        <f>SUM(B20:B21)</f>
        <v>1040359</v>
      </c>
      <c r="C19" s="25">
        <f>SUM(C20:C21)</f>
        <v>1026465</v>
      </c>
      <c r="D19" s="67">
        <f>D20+D21</f>
        <v>1067690</v>
      </c>
      <c r="E19" s="54">
        <f t="shared" si="2"/>
        <v>41225</v>
      </c>
      <c r="F19" s="96">
        <f t="shared" si="3"/>
        <v>4.0162109765067493</v>
      </c>
      <c r="G19" s="68"/>
    </row>
    <row r="20" spans="1:7" s="6" customFormat="1" ht="21.95" customHeight="1">
      <c r="A20" s="14" t="s">
        <v>52</v>
      </c>
      <c r="B20" s="25">
        <v>623179</v>
      </c>
      <c r="C20" s="25">
        <v>616561</v>
      </c>
      <c r="D20" s="67">
        <v>626265</v>
      </c>
      <c r="E20" s="54">
        <f t="shared" si="2"/>
        <v>9704</v>
      </c>
      <c r="F20" s="96">
        <f t="shared" si="3"/>
        <v>1.5738913100244742</v>
      </c>
      <c r="G20" s="57"/>
    </row>
    <row r="21" spans="1:7" s="6" customFormat="1" ht="21.95" customHeight="1">
      <c r="A21" s="14" t="s">
        <v>53</v>
      </c>
      <c r="B21" s="25">
        <v>417180</v>
      </c>
      <c r="C21" s="66">
        <f>C22+C23</f>
        <v>409904</v>
      </c>
      <c r="D21" s="25">
        <f t="shared" ref="D21" si="12">D22+D23</f>
        <v>441425</v>
      </c>
      <c r="E21" s="54">
        <f t="shared" si="2"/>
        <v>31521</v>
      </c>
      <c r="F21" s="96">
        <f t="shared" si="3"/>
        <v>7.6898493305749636</v>
      </c>
      <c r="G21" s="69"/>
    </row>
    <row r="22" spans="1:7" s="6" customFormat="1" ht="21.95" customHeight="1">
      <c r="A22" s="14" t="s">
        <v>71</v>
      </c>
      <c r="B22" s="25">
        <v>328028</v>
      </c>
      <c r="C22" s="67">
        <v>317203</v>
      </c>
      <c r="D22" s="67">
        <v>342379</v>
      </c>
      <c r="E22" s="54">
        <f t="shared" si="2"/>
        <v>25176</v>
      </c>
      <c r="F22" s="96">
        <f t="shared" si="3"/>
        <v>7.9368732325986828</v>
      </c>
      <c r="G22" s="59"/>
    </row>
    <row r="23" spans="1:7" s="6" customFormat="1" ht="21.95" customHeight="1">
      <c r="A23" s="14" t="s">
        <v>72</v>
      </c>
      <c r="B23" s="25">
        <v>89152</v>
      </c>
      <c r="C23" s="67">
        <v>92701</v>
      </c>
      <c r="D23" s="67">
        <v>99046</v>
      </c>
      <c r="E23" s="54">
        <f t="shared" si="2"/>
        <v>6345</v>
      </c>
      <c r="F23" s="96">
        <f t="shared" si="3"/>
        <v>6.8445863582917124</v>
      </c>
      <c r="G23" s="59"/>
    </row>
    <row r="24" spans="1:7" s="6" customFormat="1" ht="21.95" customHeight="1">
      <c r="A24" s="14" t="s">
        <v>42</v>
      </c>
      <c r="B24" s="25">
        <f>SUM(B25:B26)</f>
        <v>3033703</v>
      </c>
      <c r="C24" s="25">
        <f>SUM(C25:C26)</f>
        <v>3178712</v>
      </c>
      <c r="D24" s="67">
        <f>D25+D26</f>
        <v>3174452</v>
      </c>
      <c r="E24" s="54">
        <f t="shared" si="2"/>
        <v>-4260</v>
      </c>
      <c r="F24" s="96">
        <f t="shared" si="3"/>
        <v>-0.1340165450660519</v>
      </c>
      <c r="G24" s="68"/>
    </row>
    <row r="25" spans="1:7" s="6" customFormat="1" ht="21.95" customHeight="1">
      <c r="A25" s="14" t="s">
        <v>54</v>
      </c>
      <c r="B25" s="25">
        <v>960383</v>
      </c>
      <c r="C25" s="25">
        <v>1115764</v>
      </c>
      <c r="D25" s="67">
        <v>1149781</v>
      </c>
      <c r="E25" s="54">
        <f t="shared" si="2"/>
        <v>34017</v>
      </c>
      <c r="F25" s="96">
        <f t="shared" si="3"/>
        <v>3.0487630000609447</v>
      </c>
      <c r="G25" s="57"/>
    </row>
    <row r="26" spans="1:7" s="6" customFormat="1" ht="21.95" customHeight="1">
      <c r="A26" s="14" t="s">
        <v>55</v>
      </c>
      <c r="B26" s="25">
        <v>2073320</v>
      </c>
      <c r="C26" s="25">
        <v>2062948</v>
      </c>
      <c r="D26" s="67">
        <v>2024671</v>
      </c>
      <c r="E26" s="54">
        <f t="shared" si="2"/>
        <v>-38277</v>
      </c>
      <c r="F26" s="96">
        <f t="shared" si="3"/>
        <v>-1.8554515188943201</v>
      </c>
      <c r="G26" s="57"/>
    </row>
    <row r="27" spans="1:7" s="6" customFormat="1" ht="21.95" customHeight="1">
      <c r="A27" s="14" t="s">
        <v>43</v>
      </c>
      <c r="B27" s="25">
        <v>14059</v>
      </c>
      <c r="C27" s="25">
        <v>25362</v>
      </c>
      <c r="D27" s="67">
        <v>27006</v>
      </c>
      <c r="E27" s="54">
        <f t="shared" si="2"/>
        <v>1644</v>
      </c>
      <c r="F27" s="96">
        <f t="shared" si="3"/>
        <v>6.4821386325999528</v>
      </c>
      <c r="G27" s="57"/>
    </row>
    <row r="28" spans="1:7" s="6" customFormat="1" ht="21.95" customHeight="1">
      <c r="A28" s="14" t="s">
        <v>44</v>
      </c>
      <c r="B28" s="25">
        <v>915616</v>
      </c>
      <c r="C28" s="25">
        <v>982526</v>
      </c>
      <c r="D28" s="67">
        <v>1007833</v>
      </c>
      <c r="E28" s="54">
        <f t="shared" si="2"/>
        <v>25307</v>
      </c>
      <c r="F28" s="96">
        <f t="shared" si="3"/>
        <v>2.5757079201975319</v>
      </c>
      <c r="G28" s="70"/>
    </row>
    <row r="29" spans="1:7" s="6" customFormat="1" ht="21.95" customHeight="1">
      <c r="A29" s="14" t="s">
        <v>45</v>
      </c>
      <c r="B29" s="25">
        <v>38</v>
      </c>
      <c r="C29" s="25">
        <v>38</v>
      </c>
      <c r="D29" s="67">
        <v>36</v>
      </c>
      <c r="E29" s="54">
        <f t="shared" si="2"/>
        <v>-2</v>
      </c>
      <c r="F29" s="96">
        <f t="shared" si="3"/>
        <v>-5.2631578947368416</v>
      </c>
      <c r="G29" s="49"/>
    </row>
    <row r="30" spans="1:7" s="6" customFormat="1" ht="21.95" customHeight="1">
      <c r="A30" s="14" t="s">
        <v>46</v>
      </c>
      <c r="B30" s="25">
        <v>4539</v>
      </c>
      <c r="C30" s="25">
        <v>3031</v>
      </c>
      <c r="D30" s="67">
        <v>2836</v>
      </c>
      <c r="E30" s="54">
        <f t="shared" si="2"/>
        <v>-195</v>
      </c>
      <c r="F30" s="96">
        <f t="shared" si="3"/>
        <v>-6.4335202903332238</v>
      </c>
      <c r="G30" s="55"/>
    </row>
    <row r="31" spans="1:7" s="6" customFormat="1" ht="21.95" customHeight="1">
      <c r="A31" s="14" t="s">
        <v>47</v>
      </c>
      <c r="B31" s="25">
        <v>32788</v>
      </c>
      <c r="C31" s="25">
        <v>33633</v>
      </c>
      <c r="D31" s="67">
        <v>31706</v>
      </c>
      <c r="E31" s="54">
        <f t="shared" si="2"/>
        <v>-1927</v>
      </c>
      <c r="F31" s="96">
        <f t="shared" si="3"/>
        <v>-5.729491868105729</v>
      </c>
      <c r="G31" s="58"/>
    </row>
    <row r="32" spans="1:7" s="6" customFormat="1" ht="21.95" customHeight="1">
      <c r="A32" s="14" t="s">
        <v>56</v>
      </c>
      <c r="B32" s="25">
        <v>6331</v>
      </c>
      <c r="C32" s="25">
        <v>3735</v>
      </c>
      <c r="D32" s="67">
        <v>3191</v>
      </c>
      <c r="E32" s="54">
        <f t="shared" si="2"/>
        <v>-544</v>
      </c>
      <c r="F32" s="96">
        <f t="shared" si="3"/>
        <v>-14.564926372155288</v>
      </c>
      <c r="G32" s="25"/>
    </row>
    <row r="33" spans="1:7" s="21" customFormat="1" ht="56.25" customHeight="1">
      <c r="A33" s="145" t="s">
        <v>99</v>
      </c>
      <c r="B33" s="146"/>
      <c r="C33" s="146"/>
      <c r="D33" s="146"/>
      <c r="E33" s="146"/>
      <c r="F33" s="146"/>
      <c r="G33" s="146"/>
    </row>
  </sheetData>
  <mergeCells count="8">
    <mergeCell ref="A33:G33"/>
    <mergeCell ref="G5:G18"/>
    <mergeCell ref="E2:F2"/>
    <mergeCell ref="B2:B3"/>
    <mergeCell ref="C2:C3"/>
    <mergeCell ref="D2:D3"/>
    <mergeCell ref="A2:A3"/>
    <mergeCell ref="G2:G3"/>
  </mergeCells>
  <phoneticPr fontId="2" type="noConversion"/>
  <pageMargins left="0.74803149606299213" right="0.35433070866141736" top="0.78740157480314965" bottom="0.59055118110236227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3"/>
  <sheetViews>
    <sheetView showZeros="0" topLeftCell="E1" workbookViewId="0">
      <pane xSplit="4545" ySplit="1095" activePane="bottomRight"/>
      <selection pane="topRight" activeCell="D1" sqref="D1:D1048576"/>
      <selection pane="bottomLeft"/>
      <selection pane="bottomRight" activeCell="J10" sqref="J10"/>
    </sheetView>
  </sheetViews>
  <sheetFormatPr defaultRowHeight="14.25"/>
  <cols>
    <col min="1" max="1" width="29.875" customWidth="1"/>
    <col min="2" max="2" width="8.625" style="41" customWidth="1"/>
    <col min="3" max="3" width="8.625" style="52" customWidth="1"/>
    <col min="4" max="4" width="8.625" style="119" customWidth="1"/>
    <col min="5" max="5" width="8" style="52" customWidth="1"/>
    <col min="6" max="6" width="10.125" style="52" customWidth="1"/>
    <col min="7" max="7" width="11.375" style="53" customWidth="1"/>
  </cols>
  <sheetData>
    <row r="1" spans="1:7" ht="18.75">
      <c r="A1" s="8" t="s">
        <v>106</v>
      </c>
      <c r="B1" s="39"/>
      <c r="C1" s="33"/>
      <c r="D1" s="33"/>
      <c r="E1" s="33"/>
      <c r="F1" s="33"/>
      <c r="G1" s="30" t="s">
        <v>1</v>
      </c>
    </row>
    <row r="2" spans="1:7" s="3" customFormat="1" ht="21.75" customHeight="1">
      <c r="A2" s="150"/>
      <c r="B2" s="141" t="s">
        <v>97</v>
      </c>
      <c r="C2" s="141" t="s">
        <v>74</v>
      </c>
      <c r="D2" s="141" t="s">
        <v>101</v>
      </c>
      <c r="E2" s="140" t="s">
        <v>88</v>
      </c>
      <c r="F2" s="140"/>
      <c r="G2" s="143" t="s">
        <v>6</v>
      </c>
    </row>
    <row r="3" spans="1:7" s="3" customFormat="1" ht="21.75" customHeight="1">
      <c r="A3" s="151"/>
      <c r="B3" s="141"/>
      <c r="C3" s="141"/>
      <c r="D3" s="141"/>
      <c r="E3" s="85" t="s">
        <v>85</v>
      </c>
      <c r="F3" s="83" t="s">
        <v>87</v>
      </c>
      <c r="G3" s="144"/>
    </row>
    <row r="4" spans="1:7" s="4" customFormat="1" ht="21.95" customHeight="1">
      <c r="A4" s="95" t="s">
        <v>11</v>
      </c>
      <c r="B4" s="114">
        <f t="shared" ref="B4" si="0">B5+B19+B24+B27+B28+B29</f>
        <v>1809526</v>
      </c>
      <c r="C4" s="114">
        <f>C5+C19+C24+C27+C28+C29</f>
        <v>1879435</v>
      </c>
      <c r="D4" s="115">
        <f t="shared" ref="D4" si="1">D5+D19+D24+D27+D28+D29</f>
        <v>1888784</v>
      </c>
      <c r="E4" s="115">
        <f>D4-C4</f>
        <v>9349</v>
      </c>
      <c r="F4" s="116">
        <f>E4/C4*100</f>
        <v>0.49743672965545493</v>
      </c>
      <c r="G4" s="92"/>
    </row>
    <row r="5" spans="1:7" s="3" customFormat="1" ht="21.95" customHeight="1">
      <c r="A5" s="97" t="s">
        <v>0</v>
      </c>
      <c r="B5" s="117">
        <f t="shared" ref="B5:D5" si="2">B6+B9+B12+B15+B16</f>
        <v>374797</v>
      </c>
      <c r="C5" s="117">
        <f t="shared" si="2"/>
        <v>407509</v>
      </c>
      <c r="D5" s="115">
        <f t="shared" si="2"/>
        <v>413385</v>
      </c>
      <c r="E5" s="115">
        <f t="shared" ref="E5:E29" si="3">D5-C5</f>
        <v>5876</v>
      </c>
      <c r="F5" s="116">
        <f t="shared" ref="F5:F29" si="4">E5/C5*100</f>
        <v>1.4419313438476205</v>
      </c>
      <c r="G5" s="92"/>
    </row>
    <row r="6" spans="1:7" s="7" customFormat="1" ht="21.95" customHeight="1">
      <c r="A6" s="97" t="s">
        <v>70</v>
      </c>
      <c r="B6" s="117">
        <f t="shared" ref="B6:C6" si="5">SUM(B7:B8)</f>
        <v>17231</v>
      </c>
      <c r="C6" s="117">
        <f t="shared" si="5"/>
        <v>25267</v>
      </c>
      <c r="D6" s="115">
        <f t="shared" ref="D6" si="6">D7+D8</f>
        <v>30724</v>
      </c>
      <c r="E6" s="115">
        <f t="shared" si="3"/>
        <v>5457</v>
      </c>
      <c r="F6" s="116">
        <f t="shared" si="4"/>
        <v>21.597340404480153</v>
      </c>
      <c r="G6" s="93"/>
    </row>
    <row r="7" spans="1:7" s="7" customFormat="1" ht="21.95" customHeight="1">
      <c r="A7" s="97" t="s">
        <v>48</v>
      </c>
      <c r="B7" s="117">
        <v>1283</v>
      </c>
      <c r="C7" s="117">
        <v>1864</v>
      </c>
      <c r="D7" s="115">
        <v>2107</v>
      </c>
      <c r="E7" s="115">
        <f t="shared" si="3"/>
        <v>243</v>
      </c>
      <c r="F7" s="116">
        <f t="shared" si="4"/>
        <v>13.036480686695279</v>
      </c>
      <c r="G7" s="93"/>
    </row>
    <row r="8" spans="1:7" s="7" customFormat="1" ht="21.95" customHeight="1">
      <c r="A8" s="97" t="s">
        <v>49</v>
      </c>
      <c r="B8" s="117">
        <v>15948</v>
      </c>
      <c r="C8" s="117">
        <v>23403</v>
      </c>
      <c r="D8" s="115">
        <v>28617</v>
      </c>
      <c r="E8" s="115">
        <f t="shared" si="3"/>
        <v>5214</v>
      </c>
      <c r="F8" s="116">
        <f t="shared" si="4"/>
        <v>22.279194975003204</v>
      </c>
      <c r="G8" s="93"/>
    </row>
    <row r="9" spans="1:7" s="7" customFormat="1" ht="21.95" customHeight="1">
      <c r="A9" s="97" t="s">
        <v>39</v>
      </c>
      <c r="B9" s="117">
        <f t="shared" ref="B9:C9" si="7">SUM(B10:B11)</f>
        <v>215846</v>
      </c>
      <c r="C9" s="117">
        <f t="shared" si="7"/>
        <v>287691</v>
      </c>
      <c r="D9" s="115">
        <f t="shared" ref="D9" si="8">D10+D11</f>
        <v>301726</v>
      </c>
      <c r="E9" s="115">
        <f t="shared" si="3"/>
        <v>14035</v>
      </c>
      <c r="F9" s="116">
        <f t="shared" si="4"/>
        <v>4.8784981108202894</v>
      </c>
      <c r="G9" s="92"/>
    </row>
    <row r="10" spans="1:7" s="7" customFormat="1" ht="21.95" customHeight="1">
      <c r="A10" s="97" t="s">
        <v>50</v>
      </c>
      <c r="B10" s="117">
        <v>114549</v>
      </c>
      <c r="C10" s="117">
        <v>122931</v>
      </c>
      <c r="D10" s="115">
        <v>134590</v>
      </c>
      <c r="E10" s="115">
        <f t="shared" si="3"/>
        <v>11659</v>
      </c>
      <c r="F10" s="116">
        <f t="shared" si="4"/>
        <v>9.4841821835013143</v>
      </c>
      <c r="G10" s="92"/>
    </row>
    <row r="11" spans="1:7" s="7" customFormat="1" ht="21.95" customHeight="1">
      <c r="A11" s="97" t="s">
        <v>51</v>
      </c>
      <c r="B11" s="117">
        <v>101297</v>
      </c>
      <c r="C11" s="117">
        <v>164760</v>
      </c>
      <c r="D11" s="115">
        <v>167136</v>
      </c>
      <c r="E11" s="115">
        <f t="shared" si="3"/>
        <v>2376</v>
      </c>
      <c r="F11" s="116">
        <f t="shared" si="4"/>
        <v>1.4420975965040059</v>
      </c>
      <c r="G11" s="92"/>
    </row>
    <row r="12" spans="1:7" s="7" customFormat="1" ht="21.95" customHeight="1">
      <c r="A12" s="97" t="s">
        <v>40</v>
      </c>
      <c r="B12" s="117">
        <f t="shared" ref="B12:C12" si="9">SUM(B13:B14)</f>
        <v>59590</v>
      </c>
      <c r="C12" s="117">
        <f t="shared" si="9"/>
        <v>32448</v>
      </c>
      <c r="D12" s="115">
        <f t="shared" ref="D12" si="10">D13+D14</f>
        <v>17477</v>
      </c>
      <c r="E12" s="115">
        <f t="shared" si="3"/>
        <v>-14971</v>
      </c>
      <c r="F12" s="116">
        <f t="shared" si="4"/>
        <v>-46.13843688362919</v>
      </c>
      <c r="G12" s="92"/>
    </row>
    <row r="13" spans="1:7" s="7" customFormat="1" ht="21.95" customHeight="1">
      <c r="A13" s="97" t="s">
        <v>50</v>
      </c>
      <c r="B13" s="117">
        <v>10315</v>
      </c>
      <c r="C13" s="117">
        <v>8223</v>
      </c>
      <c r="D13" s="115">
        <v>8312</v>
      </c>
      <c r="E13" s="115">
        <f t="shared" si="3"/>
        <v>89</v>
      </c>
      <c r="F13" s="116">
        <f t="shared" si="4"/>
        <v>1.0823300498601485</v>
      </c>
      <c r="G13" s="92"/>
    </row>
    <row r="14" spans="1:7" s="7" customFormat="1" ht="21.95" customHeight="1">
      <c r="A14" s="97" t="s">
        <v>51</v>
      </c>
      <c r="B14" s="117">
        <v>49275</v>
      </c>
      <c r="C14" s="117">
        <v>24225</v>
      </c>
      <c r="D14" s="115">
        <v>9165</v>
      </c>
      <c r="E14" s="115">
        <f t="shared" si="3"/>
        <v>-15060</v>
      </c>
      <c r="F14" s="116">
        <f t="shared" si="4"/>
        <v>-62.1671826625387</v>
      </c>
      <c r="G14" s="92"/>
    </row>
    <row r="15" spans="1:7" s="3" customFormat="1" ht="24.75" customHeight="1">
      <c r="A15" s="99" t="s">
        <v>73</v>
      </c>
      <c r="B15" s="117">
        <v>5364</v>
      </c>
      <c r="C15" s="117"/>
      <c r="D15" s="114"/>
      <c r="E15" s="115">
        <f t="shared" si="3"/>
        <v>0</v>
      </c>
      <c r="F15" s="116"/>
      <c r="G15" s="94" t="s">
        <v>80</v>
      </c>
    </row>
    <row r="16" spans="1:7" s="3" customFormat="1" ht="21.95" customHeight="1">
      <c r="A16" s="91" t="s">
        <v>41</v>
      </c>
      <c r="B16" s="98">
        <f t="shared" ref="B16:C16" si="11">SUM(B17:B18)</f>
        <v>76766</v>
      </c>
      <c r="C16" s="98">
        <f t="shared" si="11"/>
        <v>62103</v>
      </c>
      <c r="D16" s="54">
        <f t="shared" ref="D16" si="12">D17+D18</f>
        <v>63458</v>
      </c>
      <c r="E16" s="54">
        <f t="shared" si="3"/>
        <v>1355</v>
      </c>
      <c r="F16" s="96">
        <f t="shared" si="4"/>
        <v>2.1818591694443104</v>
      </c>
      <c r="G16" s="93"/>
    </row>
    <row r="17" spans="1:7" s="3" customFormat="1" ht="21.95" customHeight="1">
      <c r="A17" s="97" t="s">
        <v>50</v>
      </c>
      <c r="B17" s="98">
        <v>33097</v>
      </c>
      <c r="C17" s="98">
        <v>33455</v>
      </c>
      <c r="D17" s="54">
        <v>43254</v>
      </c>
      <c r="E17" s="54">
        <f t="shared" si="3"/>
        <v>9799</v>
      </c>
      <c r="F17" s="96">
        <f t="shared" si="4"/>
        <v>29.290091167239574</v>
      </c>
      <c r="G17" s="93"/>
    </row>
    <row r="18" spans="1:7" s="3" customFormat="1" ht="21.95" customHeight="1">
      <c r="A18" s="97" t="s">
        <v>51</v>
      </c>
      <c r="B18" s="98">
        <v>43669</v>
      </c>
      <c r="C18" s="98">
        <v>28648</v>
      </c>
      <c r="D18" s="54">
        <v>20204</v>
      </c>
      <c r="E18" s="54">
        <f t="shared" si="3"/>
        <v>-8444</v>
      </c>
      <c r="F18" s="96">
        <f t="shared" si="4"/>
        <v>-29.475006981290143</v>
      </c>
      <c r="G18" s="93"/>
    </row>
    <row r="19" spans="1:7" s="4" customFormat="1" ht="21.95" customHeight="1">
      <c r="A19" s="97" t="s">
        <v>3</v>
      </c>
      <c r="B19" s="98">
        <f>SUM(B20:B21)</f>
        <v>350517</v>
      </c>
      <c r="C19" s="98">
        <f>SUM(C20:C21)</f>
        <v>365337</v>
      </c>
      <c r="D19" s="54">
        <f>D20+D21</f>
        <v>392382</v>
      </c>
      <c r="E19" s="54">
        <f t="shared" si="3"/>
        <v>27045</v>
      </c>
      <c r="F19" s="96">
        <f t="shared" si="4"/>
        <v>7.4027541694380803</v>
      </c>
      <c r="G19" s="92"/>
    </row>
    <row r="20" spans="1:7" s="7" customFormat="1" ht="21.95" customHeight="1">
      <c r="A20" s="97" t="s">
        <v>52</v>
      </c>
      <c r="B20" s="98">
        <v>198552</v>
      </c>
      <c r="C20" s="98">
        <v>209829</v>
      </c>
      <c r="D20" s="54">
        <v>217321</v>
      </c>
      <c r="E20" s="54">
        <f t="shared" si="3"/>
        <v>7492</v>
      </c>
      <c r="F20" s="96">
        <f t="shared" si="4"/>
        <v>3.5705264763211946</v>
      </c>
      <c r="G20" s="92"/>
    </row>
    <row r="21" spans="1:7" s="7" customFormat="1" ht="21.95" customHeight="1">
      <c r="A21" s="97" t="s">
        <v>53</v>
      </c>
      <c r="B21" s="98">
        <v>151965</v>
      </c>
      <c r="C21" s="54">
        <f t="shared" ref="C21" si="13">C22+C23</f>
        <v>155508</v>
      </c>
      <c r="D21" s="54">
        <f>D22+D23</f>
        <v>175061</v>
      </c>
      <c r="E21" s="54">
        <f t="shared" si="3"/>
        <v>19553</v>
      </c>
      <c r="F21" s="96">
        <f t="shared" si="4"/>
        <v>12.573629652493763</v>
      </c>
      <c r="G21" s="92"/>
    </row>
    <row r="22" spans="1:7" s="7" customFormat="1" ht="21.95" customHeight="1">
      <c r="A22" s="97" t="s">
        <v>71</v>
      </c>
      <c r="B22" s="98">
        <v>119002</v>
      </c>
      <c r="C22" s="98">
        <v>123645</v>
      </c>
      <c r="D22" s="54">
        <v>132293</v>
      </c>
      <c r="E22" s="54">
        <f t="shared" si="3"/>
        <v>8648</v>
      </c>
      <c r="F22" s="96">
        <f t="shared" si="4"/>
        <v>6.9942173157022118</v>
      </c>
      <c r="G22" s="92"/>
    </row>
    <row r="23" spans="1:7" s="7" customFormat="1" ht="21.95" customHeight="1">
      <c r="A23" s="97" t="s">
        <v>72</v>
      </c>
      <c r="B23" s="98">
        <v>32963</v>
      </c>
      <c r="C23" s="54">
        <v>31863</v>
      </c>
      <c r="D23" s="54">
        <v>42768</v>
      </c>
      <c r="E23" s="54">
        <f t="shared" si="3"/>
        <v>10905</v>
      </c>
      <c r="F23" s="96">
        <f t="shared" si="4"/>
        <v>34.224649279728844</v>
      </c>
      <c r="G23" s="92"/>
    </row>
    <row r="24" spans="1:7" s="3" customFormat="1" ht="21.95" customHeight="1">
      <c r="A24" s="97" t="s">
        <v>23</v>
      </c>
      <c r="B24" s="98">
        <f>SUM(B25:B26)</f>
        <v>650682</v>
      </c>
      <c r="C24" s="98">
        <f>SUM(C25:C26)</f>
        <v>736648</v>
      </c>
      <c r="D24" s="54">
        <f>D25+D26</f>
        <v>704005</v>
      </c>
      <c r="E24" s="54">
        <f t="shared" si="3"/>
        <v>-32643</v>
      </c>
      <c r="F24" s="96">
        <f t="shared" si="4"/>
        <v>-4.4312887566381773</v>
      </c>
      <c r="G24" s="25"/>
    </row>
    <row r="25" spans="1:7" s="7" customFormat="1" ht="21.95" customHeight="1">
      <c r="A25" s="97" t="s">
        <v>54</v>
      </c>
      <c r="B25" s="98">
        <v>316100</v>
      </c>
      <c r="C25" s="98">
        <v>396289</v>
      </c>
      <c r="D25" s="54">
        <v>380556</v>
      </c>
      <c r="E25" s="54">
        <f t="shared" si="3"/>
        <v>-15733</v>
      </c>
      <c r="F25" s="96">
        <f t="shared" si="4"/>
        <v>-3.9700824398355747</v>
      </c>
      <c r="G25" s="92"/>
    </row>
    <row r="26" spans="1:7" s="7" customFormat="1" ht="21.95" customHeight="1">
      <c r="A26" s="97" t="s">
        <v>55</v>
      </c>
      <c r="B26" s="98">
        <v>334582</v>
      </c>
      <c r="C26" s="98">
        <v>340359</v>
      </c>
      <c r="D26" s="100">
        <v>323449</v>
      </c>
      <c r="E26" s="54">
        <f t="shared" si="3"/>
        <v>-16910</v>
      </c>
      <c r="F26" s="96">
        <f t="shared" si="4"/>
        <v>-4.9682834889043628</v>
      </c>
      <c r="G26" s="92"/>
    </row>
    <row r="27" spans="1:7" s="4" customFormat="1" ht="21.95" customHeight="1">
      <c r="A27" s="97" t="s">
        <v>24</v>
      </c>
      <c r="B27" s="98">
        <v>2515</v>
      </c>
      <c r="C27" s="98">
        <v>4492</v>
      </c>
      <c r="D27" s="54">
        <v>4675</v>
      </c>
      <c r="E27" s="54">
        <f t="shared" si="3"/>
        <v>183</v>
      </c>
      <c r="F27" s="96">
        <f t="shared" si="4"/>
        <v>4.0739091718610867</v>
      </c>
      <c r="G27" s="25"/>
    </row>
    <row r="28" spans="1:7" s="4" customFormat="1" ht="21.95" customHeight="1">
      <c r="A28" s="97" t="s">
        <v>25</v>
      </c>
      <c r="B28" s="98">
        <v>430977</v>
      </c>
      <c r="C28" s="98">
        <v>365421</v>
      </c>
      <c r="D28" s="54">
        <v>374319</v>
      </c>
      <c r="E28" s="54">
        <f t="shared" si="3"/>
        <v>8898</v>
      </c>
      <c r="F28" s="96">
        <f t="shared" si="4"/>
        <v>2.4349996305631039</v>
      </c>
      <c r="G28" s="92"/>
    </row>
    <row r="29" spans="1:7" s="3" customFormat="1" ht="21.95" customHeight="1">
      <c r="A29" s="97" t="s">
        <v>20</v>
      </c>
      <c r="B29" s="98">
        <v>38</v>
      </c>
      <c r="C29" s="98">
        <v>28</v>
      </c>
      <c r="D29" s="54">
        <v>18</v>
      </c>
      <c r="E29" s="54">
        <f t="shared" si="3"/>
        <v>-10</v>
      </c>
      <c r="F29" s="96">
        <f t="shared" si="4"/>
        <v>-35.714285714285715</v>
      </c>
      <c r="G29" s="25"/>
    </row>
    <row r="30" spans="1:7" s="4" customFormat="1" ht="21.95" customHeight="1">
      <c r="A30" s="97" t="s">
        <v>21</v>
      </c>
      <c r="B30" s="101" t="s">
        <v>8</v>
      </c>
      <c r="C30" s="101" t="s">
        <v>8</v>
      </c>
      <c r="D30" s="101"/>
      <c r="E30" s="54"/>
      <c r="F30" s="96"/>
      <c r="G30" s="25"/>
    </row>
    <row r="31" spans="1:7" s="4" customFormat="1" ht="21.95" customHeight="1">
      <c r="A31" s="97" t="s">
        <v>22</v>
      </c>
      <c r="B31" s="101" t="s">
        <v>8</v>
      </c>
      <c r="C31" s="101" t="s">
        <v>8</v>
      </c>
      <c r="D31" s="101"/>
      <c r="E31" s="54"/>
      <c r="F31" s="96"/>
      <c r="G31" s="25"/>
    </row>
    <row r="32" spans="1:7" s="3" customFormat="1" ht="21.95" customHeight="1">
      <c r="A32" s="97" t="s">
        <v>56</v>
      </c>
      <c r="B32" s="101" t="s">
        <v>8</v>
      </c>
      <c r="C32" s="101" t="s">
        <v>8</v>
      </c>
      <c r="D32" s="101"/>
      <c r="E32" s="54"/>
      <c r="F32" s="96"/>
      <c r="G32" s="25"/>
    </row>
    <row r="33" spans="1:7" ht="46.5" customHeight="1">
      <c r="A33" s="152" t="s">
        <v>94</v>
      </c>
      <c r="B33" s="152"/>
      <c r="C33" s="152"/>
      <c r="D33" s="152"/>
      <c r="E33" s="152"/>
      <c r="F33" s="152"/>
      <c r="G33" s="152"/>
    </row>
  </sheetData>
  <mergeCells count="7">
    <mergeCell ref="A33:G33"/>
    <mergeCell ref="E2:F2"/>
    <mergeCell ref="B2:B3"/>
    <mergeCell ref="C2:C3"/>
    <mergeCell ref="D2:D3"/>
    <mergeCell ref="A2:A3"/>
    <mergeCell ref="G2:G3"/>
  </mergeCells>
  <phoneticPr fontId="2" type="noConversion"/>
  <pageMargins left="0.74803149606299213" right="0.35433070866141736" top="0.78740157480314965" bottom="0.59055118110236227" header="0.51181102362204722" footer="0.51181102362204722"/>
  <pageSetup paperSize="9" scale="97" orientation="portrait" r:id="rId1"/>
  <headerFooter alignWithMargins="0"/>
  <ignoredErrors>
    <ignoredError sqref="B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33"/>
  <sheetViews>
    <sheetView showZeros="0" workbookViewId="0">
      <pane xSplit="4680" ySplit="1530" topLeftCell="A4" activePane="bottomRight"/>
      <selection pane="topRight" activeCell="D4" sqref="D1:D1048576"/>
      <selection pane="bottomLeft"/>
      <selection pane="bottomRight" activeCell="F6" sqref="F6"/>
    </sheetView>
  </sheetViews>
  <sheetFormatPr defaultRowHeight="14.25"/>
  <cols>
    <col min="1" max="1" width="28.75" customWidth="1"/>
    <col min="2" max="2" width="9.25" style="41" customWidth="1"/>
    <col min="3" max="3" width="7.875" style="23" customWidth="1"/>
    <col min="4" max="4" width="9.25" style="23" customWidth="1"/>
    <col min="5" max="5" width="8.75" style="23" customWidth="1"/>
    <col min="6" max="6" width="10.125" style="23" customWidth="1"/>
    <col min="7" max="7" width="8.5" style="23" customWidth="1"/>
  </cols>
  <sheetData>
    <row r="1" spans="1:7" ht="18.75">
      <c r="A1" s="8" t="s">
        <v>107</v>
      </c>
      <c r="B1" s="39"/>
      <c r="C1" s="2"/>
      <c r="D1" s="2"/>
      <c r="E1" s="2"/>
      <c r="F1" s="2"/>
      <c r="G1" s="30" t="s">
        <v>1</v>
      </c>
    </row>
    <row r="2" spans="1:7" s="3" customFormat="1" ht="25.5" customHeight="1">
      <c r="A2" s="154"/>
      <c r="B2" s="141" t="s">
        <v>110</v>
      </c>
      <c r="C2" s="141" t="s">
        <v>74</v>
      </c>
      <c r="D2" s="141" t="s">
        <v>98</v>
      </c>
      <c r="E2" s="140" t="s">
        <v>88</v>
      </c>
      <c r="F2" s="140"/>
      <c r="G2" s="143" t="s">
        <v>6</v>
      </c>
    </row>
    <row r="3" spans="1:7" s="3" customFormat="1" ht="25.5" customHeight="1">
      <c r="A3" s="154"/>
      <c r="B3" s="141"/>
      <c r="C3" s="141"/>
      <c r="D3" s="141"/>
      <c r="E3" s="85" t="s">
        <v>85</v>
      </c>
      <c r="F3" s="83" t="s">
        <v>87</v>
      </c>
      <c r="G3" s="144"/>
    </row>
    <row r="4" spans="1:7" s="4" customFormat="1" ht="20.45" customHeight="1">
      <c r="A4" s="11" t="s">
        <v>11</v>
      </c>
      <c r="B4" s="86">
        <f t="shared" ref="B4:D4" si="0">B5+B19+B24+B27+B28+B29+B30+B31</f>
        <v>1710312</v>
      </c>
      <c r="C4" s="83">
        <f t="shared" si="0"/>
        <v>1805699</v>
      </c>
      <c r="D4" s="120">
        <f t="shared" si="0"/>
        <v>1803079</v>
      </c>
      <c r="E4" s="120">
        <f t="shared" ref="E4:E14" si="1">D4-C4</f>
        <v>-2620</v>
      </c>
      <c r="F4" s="121">
        <f t="shared" ref="F4:F14" si="2">E4/C4*100</f>
        <v>-0.14509616497544717</v>
      </c>
      <c r="G4" s="57"/>
    </row>
    <row r="5" spans="1:7" s="4" customFormat="1" ht="20.45" customHeight="1">
      <c r="A5" s="14" t="s">
        <v>0</v>
      </c>
      <c r="B5" s="87">
        <f t="shared" ref="B5:D5" si="3">B6+B9+B12+B16</f>
        <v>320153</v>
      </c>
      <c r="C5" s="27">
        <f t="shared" si="3"/>
        <v>366064</v>
      </c>
      <c r="D5" s="120">
        <f t="shared" si="3"/>
        <v>366513</v>
      </c>
      <c r="E5" s="120">
        <f t="shared" si="1"/>
        <v>449</v>
      </c>
      <c r="F5" s="121">
        <f t="shared" si="2"/>
        <v>0.12265614755889681</v>
      </c>
      <c r="G5" s="70"/>
    </row>
    <row r="6" spans="1:7" s="7" customFormat="1" ht="20.45" customHeight="1">
      <c r="A6" s="14" t="s">
        <v>38</v>
      </c>
      <c r="B6" s="87">
        <f t="shared" ref="B6" si="4">SUM(B7:B8)</f>
        <v>14866</v>
      </c>
      <c r="C6" s="27">
        <f t="shared" ref="C6" si="5">SUM(C7:C8)</f>
        <v>16677</v>
      </c>
      <c r="D6" s="120">
        <f>D7+D8</f>
        <v>19309</v>
      </c>
      <c r="E6" s="120">
        <f t="shared" si="1"/>
        <v>2632</v>
      </c>
      <c r="F6" s="121">
        <f t="shared" si="2"/>
        <v>15.782215026683454</v>
      </c>
      <c r="G6" s="56"/>
    </row>
    <row r="7" spans="1:7" s="7" customFormat="1" ht="20.45" customHeight="1">
      <c r="A7" s="14" t="s">
        <v>48</v>
      </c>
      <c r="B7" s="87">
        <v>827</v>
      </c>
      <c r="C7" s="27">
        <v>1110</v>
      </c>
      <c r="D7" s="120">
        <v>1144</v>
      </c>
      <c r="E7" s="120">
        <f t="shared" si="1"/>
        <v>34</v>
      </c>
      <c r="F7" s="121">
        <f t="shared" si="2"/>
        <v>3.0630630630630629</v>
      </c>
      <c r="G7" s="56"/>
    </row>
    <row r="8" spans="1:7" s="7" customFormat="1" ht="20.45" customHeight="1">
      <c r="A8" s="14" t="s">
        <v>49</v>
      </c>
      <c r="B8" s="87">
        <v>14039</v>
      </c>
      <c r="C8" s="27">
        <v>15567</v>
      </c>
      <c r="D8" s="120">
        <v>18165</v>
      </c>
      <c r="E8" s="120">
        <f t="shared" si="1"/>
        <v>2598</v>
      </c>
      <c r="F8" s="121">
        <f t="shared" si="2"/>
        <v>16.689150125264984</v>
      </c>
      <c r="G8" s="56"/>
    </row>
    <row r="9" spans="1:7" s="7" customFormat="1" ht="20.45" customHeight="1">
      <c r="A9" s="14" t="s">
        <v>39</v>
      </c>
      <c r="B9" s="87">
        <f t="shared" ref="B9:C9" si="6">SUM(B10:B11)</f>
        <v>181068</v>
      </c>
      <c r="C9" s="27">
        <f t="shared" si="6"/>
        <v>200819</v>
      </c>
      <c r="D9" s="120">
        <f t="shared" ref="D9" si="7">D10+D11</f>
        <v>211567</v>
      </c>
      <c r="E9" s="120">
        <f t="shared" si="1"/>
        <v>10748</v>
      </c>
      <c r="F9" s="121">
        <f t="shared" si="2"/>
        <v>5.3520832192173051</v>
      </c>
      <c r="G9" s="70"/>
    </row>
    <row r="10" spans="1:7" s="7" customFormat="1" ht="20.45" customHeight="1">
      <c r="A10" s="14" t="s">
        <v>50</v>
      </c>
      <c r="B10" s="87">
        <v>99729</v>
      </c>
      <c r="C10" s="27">
        <v>108837</v>
      </c>
      <c r="D10" s="120">
        <v>112852</v>
      </c>
      <c r="E10" s="120">
        <f t="shared" si="1"/>
        <v>4015</v>
      </c>
      <c r="F10" s="121">
        <f t="shared" si="2"/>
        <v>3.6890028207319201</v>
      </c>
      <c r="G10" s="57"/>
    </row>
    <row r="11" spans="1:7" s="7" customFormat="1" ht="20.45" customHeight="1">
      <c r="A11" s="14" t="s">
        <v>51</v>
      </c>
      <c r="B11" s="87">
        <v>81339</v>
      </c>
      <c r="C11" s="27">
        <v>91982</v>
      </c>
      <c r="D11" s="120">
        <v>98715</v>
      </c>
      <c r="E11" s="120">
        <f t="shared" si="1"/>
        <v>6733</v>
      </c>
      <c r="F11" s="121">
        <f t="shared" si="2"/>
        <v>7.3199104172555503</v>
      </c>
      <c r="G11" s="57"/>
    </row>
    <row r="12" spans="1:7" s="7" customFormat="1" ht="20.45" customHeight="1">
      <c r="A12" s="14" t="s">
        <v>40</v>
      </c>
      <c r="B12" s="87">
        <f t="shared" ref="B12:C12" si="8">SUM(B13:B14)</f>
        <v>59208</v>
      </c>
      <c r="C12" s="27">
        <f t="shared" si="8"/>
        <v>44915</v>
      </c>
      <c r="D12" s="120">
        <f t="shared" ref="D12" si="9">D13+D14</f>
        <v>39116</v>
      </c>
      <c r="E12" s="120">
        <f t="shared" si="1"/>
        <v>-5799</v>
      </c>
      <c r="F12" s="121">
        <f t="shared" si="2"/>
        <v>-12.911054213514417</v>
      </c>
      <c r="G12" s="70"/>
    </row>
    <row r="13" spans="1:7" s="7" customFormat="1" ht="20.45" customHeight="1">
      <c r="A13" s="14" t="s">
        <v>50</v>
      </c>
      <c r="B13" s="87">
        <v>11749</v>
      </c>
      <c r="C13" s="27">
        <v>9228</v>
      </c>
      <c r="D13" s="120">
        <v>9975</v>
      </c>
      <c r="E13" s="120">
        <f t="shared" si="1"/>
        <v>747</v>
      </c>
      <c r="F13" s="121">
        <f t="shared" si="2"/>
        <v>8.0949284785435633</v>
      </c>
      <c r="G13" s="56"/>
    </row>
    <row r="14" spans="1:7" s="7" customFormat="1" ht="20.45" customHeight="1">
      <c r="A14" s="14" t="s">
        <v>51</v>
      </c>
      <c r="B14" s="87">
        <v>47459</v>
      </c>
      <c r="C14" s="27">
        <v>35687</v>
      </c>
      <c r="D14" s="120">
        <v>29141</v>
      </c>
      <c r="E14" s="120">
        <f t="shared" si="1"/>
        <v>-6546</v>
      </c>
      <c r="F14" s="121">
        <f t="shared" si="2"/>
        <v>-18.342813909827107</v>
      </c>
      <c r="G14" s="57"/>
    </row>
    <row r="15" spans="1:7" s="3" customFormat="1" ht="20.45" customHeight="1">
      <c r="A15" s="50" t="s">
        <v>73</v>
      </c>
      <c r="B15" s="122" t="s">
        <v>81</v>
      </c>
      <c r="C15" s="122" t="s">
        <v>81</v>
      </c>
      <c r="D15" s="122" t="s">
        <v>81</v>
      </c>
      <c r="E15" s="120"/>
      <c r="F15" s="121"/>
      <c r="G15" s="88"/>
    </row>
    <row r="16" spans="1:7" s="3" customFormat="1" ht="20.45" customHeight="1">
      <c r="A16" s="28" t="s">
        <v>41</v>
      </c>
      <c r="B16" s="87">
        <f t="shared" ref="B16:C16" si="10">SUM(B17:B18)</f>
        <v>65011</v>
      </c>
      <c r="C16" s="27">
        <f t="shared" si="10"/>
        <v>103653</v>
      </c>
      <c r="D16" s="120">
        <f t="shared" ref="D16" si="11">D17+D18</f>
        <v>96521</v>
      </c>
      <c r="E16" s="120">
        <f t="shared" ref="E16:E32" si="12">D16-C16</f>
        <v>-7132</v>
      </c>
      <c r="F16" s="121">
        <f t="shared" ref="F16:F32" si="13">E16/C16*100</f>
        <v>-6.8806498605925537</v>
      </c>
      <c r="G16" s="56"/>
    </row>
    <row r="17" spans="1:7" s="3" customFormat="1" ht="20.45" customHeight="1">
      <c r="A17" s="14" t="s">
        <v>50</v>
      </c>
      <c r="B17" s="87">
        <v>28329</v>
      </c>
      <c r="C17" s="27">
        <v>39564</v>
      </c>
      <c r="D17" s="120">
        <v>39848</v>
      </c>
      <c r="E17" s="120">
        <f t="shared" si="12"/>
        <v>284</v>
      </c>
      <c r="F17" s="121">
        <f t="shared" si="13"/>
        <v>0.71782428470326565</v>
      </c>
      <c r="G17" s="56"/>
    </row>
    <row r="18" spans="1:7" s="3" customFormat="1" ht="20.45" customHeight="1">
      <c r="A18" s="14" t="s">
        <v>51</v>
      </c>
      <c r="B18" s="87">
        <v>36682</v>
      </c>
      <c r="C18" s="27">
        <v>64089</v>
      </c>
      <c r="D18" s="120">
        <v>56673</v>
      </c>
      <c r="E18" s="120">
        <f t="shared" si="12"/>
        <v>-7416</v>
      </c>
      <c r="F18" s="121">
        <f t="shared" si="13"/>
        <v>-11.571408510040724</v>
      </c>
      <c r="G18" s="56"/>
    </row>
    <row r="19" spans="1:7" s="4" customFormat="1" ht="20.45" customHeight="1">
      <c r="A19" s="14" t="s">
        <v>3</v>
      </c>
      <c r="B19" s="87">
        <f>SUM(B20:B21)</f>
        <v>358861</v>
      </c>
      <c r="C19" s="27">
        <f>SUM(C20:C21)</f>
        <v>329621</v>
      </c>
      <c r="D19" s="120">
        <f>D20+D21</f>
        <v>324620</v>
      </c>
      <c r="E19" s="120">
        <f t="shared" si="12"/>
        <v>-5001</v>
      </c>
      <c r="F19" s="121">
        <f t="shared" si="13"/>
        <v>-1.5171970232479119</v>
      </c>
      <c r="G19" s="70"/>
    </row>
    <row r="20" spans="1:7" s="7" customFormat="1" ht="20.45" customHeight="1">
      <c r="A20" s="14" t="s">
        <v>52</v>
      </c>
      <c r="B20" s="87">
        <v>223647</v>
      </c>
      <c r="C20" s="27">
        <v>206590</v>
      </c>
      <c r="D20" s="120">
        <v>208130</v>
      </c>
      <c r="E20" s="120">
        <f t="shared" si="12"/>
        <v>1540</v>
      </c>
      <c r="F20" s="121">
        <f t="shared" si="13"/>
        <v>0.74543782370879519</v>
      </c>
      <c r="G20" s="57"/>
    </row>
    <row r="21" spans="1:7" s="7" customFormat="1" ht="20.45" customHeight="1">
      <c r="A21" s="14" t="s">
        <v>53</v>
      </c>
      <c r="B21" s="87">
        <v>135214</v>
      </c>
      <c r="C21" s="27">
        <f>C22+C23</f>
        <v>123031</v>
      </c>
      <c r="D21" s="123">
        <f>D22+D23</f>
        <v>116490</v>
      </c>
      <c r="E21" s="120">
        <f t="shared" si="12"/>
        <v>-6541</v>
      </c>
      <c r="F21" s="121">
        <f t="shared" si="13"/>
        <v>-5.3165462363144247</v>
      </c>
      <c r="G21" s="89"/>
    </row>
    <row r="22" spans="1:7" s="7" customFormat="1" ht="20.45" customHeight="1">
      <c r="A22" s="14" t="s">
        <v>71</v>
      </c>
      <c r="B22" s="90">
        <v>108659</v>
      </c>
      <c r="C22" s="27">
        <v>92141</v>
      </c>
      <c r="D22" s="120">
        <v>91948</v>
      </c>
      <c r="E22" s="120">
        <f t="shared" si="12"/>
        <v>-193</v>
      </c>
      <c r="F22" s="121">
        <f t="shared" si="13"/>
        <v>-0.20946158604747073</v>
      </c>
      <c r="G22" s="57"/>
    </row>
    <row r="23" spans="1:7" s="7" customFormat="1" ht="20.45" customHeight="1">
      <c r="A23" s="32" t="s">
        <v>72</v>
      </c>
      <c r="B23" s="90">
        <v>26555</v>
      </c>
      <c r="C23" s="71">
        <v>30890</v>
      </c>
      <c r="D23" s="120">
        <v>24542</v>
      </c>
      <c r="E23" s="120">
        <f t="shared" si="12"/>
        <v>-6348</v>
      </c>
      <c r="F23" s="121">
        <f t="shared" si="13"/>
        <v>-20.550339915830364</v>
      </c>
      <c r="G23" s="57"/>
    </row>
    <row r="24" spans="1:7" s="3" customFormat="1" ht="20.45" customHeight="1">
      <c r="A24" s="14" t="s">
        <v>23</v>
      </c>
      <c r="B24" s="90">
        <f>SUM(B25:B26)</f>
        <v>632438</v>
      </c>
      <c r="C24" s="27">
        <f>SUM(C25:C26)</f>
        <v>714303</v>
      </c>
      <c r="D24" s="120">
        <f>D25+D26</f>
        <v>721019</v>
      </c>
      <c r="E24" s="120">
        <f t="shared" si="12"/>
        <v>6716</v>
      </c>
      <c r="F24" s="121">
        <f t="shared" si="13"/>
        <v>0.94021724674262885</v>
      </c>
      <c r="G24" s="70"/>
    </row>
    <row r="25" spans="1:7" s="7" customFormat="1" ht="20.45" customHeight="1">
      <c r="A25" s="14" t="s">
        <v>54</v>
      </c>
      <c r="B25" s="90">
        <v>325094</v>
      </c>
      <c r="C25" s="27">
        <v>329956</v>
      </c>
      <c r="D25" s="120">
        <v>349464</v>
      </c>
      <c r="E25" s="120">
        <f t="shared" si="12"/>
        <v>19508</v>
      </c>
      <c r="F25" s="121">
        <f t="shared" si="13"/>
        <v>5.9123034586429712</v>
      </c>
      <c r="G25" s="57"/>
    </row>
    <row r="26" spans="1:7" s="7" customFormat="1" ht="20.45" customHeight="1">
      <c r="A26" s="14" t="s">
        <v>55</v>
      </c>
      <c r="B26" s="87">
        <v>307344</v>
      </c>
      <c r="C26" s="27">
        <v>384347</v>
      </c>
      <c r="D26" s="120">
        <v>371555</v>
      </c>
      <c r="E26" s="120">
        <f t="shared" si="12"/>
        <v>-12792</v>
      </c>
      <c r="F26" s="121">
        <f t="shared" si="13"/>
        <v>-3.328242447579921</v>
      </c>
      <c r="G26" s="57"/>
    </row>
    <row r="27" spans="1:7" s="4" customFormat="1" ht="20.45" customHeight="1">
      <c r="A27" s="14" t="s">
        <v>24</v>
      </c>
      <c r="B27" s="87">
        <v>1706</v>
      </c>
      <c r="C27" s="27">
        <v>3203</v>
      </c>
      <c r="D27" s="120">
        <v>4107</v>
      </c>
      <c r="E27" s="120">
        <f t="shared" si="12"/>
        <v>904</v>
      </c>
      <c r="F27" s="121">
        <f t="shared" si="13"/>
        <v>28.223540430846082</v>
      </c>
      <c r="G27" s="49"/>
    </row>
    <row r="28" spans="1:7" s="4" customFormat="1" ht="20.45" customHeight="1">
      <c r="A28" s="14" t="s">
        <v>25</v>
      </c>
      <c r="B28" s="87">
        <v>357593</v>
      </c>
      <c r="C28" s="27">
        <v>355637</v>
      </c>
      <c r="D28" s="120">
        <v>351785</v>
      </c>
      <c r="E28" s="120">
        <f t="shared" si="12"/>
        <v>-3852</v>
      </c>
      <c r="F28" s="121">
        <f t="shared" si="13"/>
        <v>-1.0831268962453289</v>
      </c>
      <c r="G28" s="70"/>
    </row>
    <row r="29" spans="1:7" s="3" customFormat="1" ht="20.45" customHeight="1">
      <c r="A29" s="14" t="s">
        <v>20</v>
      </c>
      <c r="B29" s="87">
        <v>80</v>
      </c>
      <c r="C29" s="27">
        <v>26</v>
      </c>
      <c r="D29" s="120">
        <v>20</v>
      </c>
      <c r="E29" s="120">
        <f t="shared" si="12"/>
        <v>-6</v>
      </c>
      <c r="F29" s="121">
        <f t="shared" si="13"/>
        <v>-23.076923076923077</v>
      </c>
      <c r="G29" s="49"/>
    </row>
    <row r="30" spans="1:7" s="4" customFormat="1" ht="20.45" customHeight="1">
      <c r="A30" s="14" t="s">
        <v>21</v>
      </c>
      <c r="B30" s="87">
        <v>3790</v>
      </c>
      <c r="C30" s="27">
        <v>3016</v>
      </c>
      <c r="D30" s="120">
        <v>2836</v>
      </c>
      <c r="E30" s="120">
        <f t="shared" si="12"/>
        <v>-180</v>
      </c>
      <c r="F30" s="121">
        <f t="shared" si="13"/>
        <v>-5.9681697612732094</v>
      </c>
      <c r="G30" s="58"/>
    </row>
    <row r="31" spans="1:7" s="4" customFormat="1" ht="20.45" customHeight="1">
      <c r="A31" s="14" t="s">
        <v>22</v>
      </c>
      <c r="B31" s="87">
        <v>35691</v>
      </c>
      <c r="C31" s="27">
        <v>33829</v>
      </c>
      <c r="D31" s="120">
        <v>32179</v>
      </c>
      <c r="E31" s="120">
        <f t="shared" si="12"/>
        <v>-1650</v>
      </c>
      <c r="F31" s="121">
        <f t="shared" si="13"/>
        <v>-4.877471991486594</v>
      </c>
      <c r="G31" s="73"/>
    </row>
    <row r="32" spans="1:7" s="3" customFormat="1" ht="20.45" customHeight="1">
      <c r="A32" s="14" t="s">
        <v>56</v>
      </c>
      <c r="B32" s="87">
        <v>5304</v>
      </c>
      <c r="C32" s="27">
        <v>3731</v>
      </c>
      <c r="D32" s="120">
        <v>3174</v>
      </c>
      <c r="E32" s="120">
        <f t="shared" si="12"/>
        <v>-557</v>
      </c>
      <c r="F32" s="121">
        <f t="shared" si="13"/>
        <v>-14.928973465558832</v>
      </c>
      <c r="G32" s="49"/>
    </row>
    <row r="33" spans="1:7" s="21" customFormat="1" ht="57.75" customHeight="1">
      <c r="A33" s="153" t="s">
        <v>102</v>
      </c>
      <c r="B33" s="153"/>
      <c r="C33" s="153"/>
      <c r="D33" s="153"/>
      <c r="E33" s="153"/>
      <c r="F33" s="153"/>
      <c r="G33" s="153"/>
    </row>
  </sheetData>
  <mergeCells count="7">
    <mergeCell ref="A33:G33"/>
    <mergeCell ref="E2:F2"/>
    <mergeCell ref="D2:D3"/>
    <mergeCell ref="C2:C3"/>
    <mergeCell ref="B2:B3"/>
    <mergeCell ref="A2:A3"/>
    <mergeCell ref="G2:G3"/>
  </mergeCells>
  <phoneticPr fontId="2" type="noConversion"/>
  <pageMargins left="0.74803149606299213" right="0.35433070866141736" top="0.78740157480314965" bottom="0.59055118110236227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21"/>
  <sheetViews>
    <sheetView showZeros="0" topLeftCell="A10" workbookViewId="0">
      <selection activeCell="F9" sqref="F9"/>
    </sheetView>
  </sheetViews>
  <sheetFormatPr defaultRowHeight="14.25"/>
  <cols>
    <col min="1" max="1" width="28.125" customWidth="1"/>
    <col min="2" max="2" width="8.625" style="41" customWidth="1"/>
    <col min="3" max="5" width="8.625" style="23" customWidth="1"/>
    <col min="6" max="6" width="11.375" style="23" customWidth="1"/>
    <col min="7" max="7" width="13.125" style="23" customWidth="1"/>
  </cols>
  <sheetData>
    <row r="1" spans="1:7" ht="18.75">
      <c r="A1" s="8" t="s">
        <v>108</v>
      </c>
      <c r="B1" s="42"/>
      <c r="C1" s="1"/>
      <c r="D1" s="1"/>
      <c r="E1" s="1"/>
      <c r="F1" s="1"/>
      <c r="G1" s="30" t="s">
        <v>1</v>
      </c>
    </row>
    <row r="2" spans="1:7" s="13" customFormat="1" ht="24.75" customHeight="1">
      <c r="A2" s="155"/>
      <c r="B2" s="141" t="s">
        <v>97</v>
      </c>
      <c r="C2" s="141" t="s">
        <v>74</v>
      </c>
      <c r="D2" s="141" t="s">
        <v>98</v>
      </c>
      <c r="E2" s="140" t="s">
        <v>88</v>
      </c>
      <c r="F2" s="140"/>
      <c r="G2" s="62" t="s">
        <v>6</v>
      </c>
    </row>
    <row r="3" spans="1:7" s="13" customFormat="1" ht="24.75" customHeight="1">
      <c r="A3" s="156"/>
      <c r="B3" s="141"/>
      <c r="C3" s="141"/>
      <c r="D3" s="141"/>
      <c r="E3" s="85" t="s">
        <v>85</v>
      </c>
      <c r="F3" s="83" t="s">
        <v>87</v>
      </c>
      <c r="G3" s="75"/>
    </row>
    <row r="4" spans="1:7" s="4" customFormat="1" ht="24.95" customHeight="1">
      <c r="A4" s="11" t="s">
        <v>2</v>
      </c>
      <c r="B4" s="35">
        <f t="shared" ref="B4" si="0">B5+B12+B17+B20+B21+B22+B23+B24</f>
        <v>406484</v>
      </c>
      <c r="C4" s="24">
        <f>C5+C12+C17+C20+C21+C22+C23+C24</f>
        <v>453066</v>
      </c>
      <c r="D4" s="54">
        <f t="shared" ref="D4" si="1">D5+D12+D17+D20+D21+D22+D23+D24</f>
        <v>469562</v>
      </c>
      <c r="E4" s="54">
        <f t="shared" ref="E4:E10" si="2">D4-C4</f>
        <v>16496</v>
      </c>
      <c r="F4" s="96">
        <f t="shared" ref="F4:F10" si="3">E4/C4*100</f>
        <v>3.6409706312104642</v>
      </c>
      <c r="G4" s="124"/>
    </row>
    <row r="5" spans="1:7" s="4" customFormat="1" ht="24.95" customHeight="1">
      <c r="A5" s="14" t="s">
        <v>64</v>
      </c>
      <c r="B5" s="40">
        <f t="shared" ref="B5" si="4">B6+B10</f>
        <v>57487</v>
      </c>
      <c r="C5" s="25">
        <f>C6+C10</f>
        <v>63139</v>
      </c>
      <c r="D5" s="54">
        <f>D6+D10</f>
        <v>67763</v>
      </c>
      <c r="E5" s="54">
        <f t="shared" si="2"/>
        <v>4624</v>
      </c>
      <c r="F5" s="96">
        <f t="shared" si="3"/>
        <v>7.3235242876827309</v>
      </c>
      <c r="G5" s="126"/>
    </row>
    <row r="6" spans="1:7" s="3" customFormat="1" ht="24.95" customHeight="1">
      <c r="A6" s="14" t="s">
        <v>58</v>
      </c>
      <c r="B6" s="43">
        <f t="shared" ref="B6:D6" si="5">B7+B9</f>
        <v>56283</v>
      </c>
      <c r="C6" s="63">
        <f t="shared" si="5"/>
        <v>61954</v>
      </c>
      <c r="D6" s="54">
        <f t="shared" si="5"/>
        <v>66474</v>
      </c>
      <c r="E6" s="54">
        <f t="shared" si="2"/>
        <v>4520</v>
      </c>
      <c r="F6" s="96">
        <f t="shared" si="3"/>
        <v>7.2957355457274744</v>
      </c>
      <c r="G6" s="126"/>
    </row>
    <row r="7" spans="1:7" s="3" customFormat="1" ht="24.95" customHeight="1">
      <c r="A7" s="14" t="s">
        <v>9</v>
      </c>
      <c r="B7" s="40">
        <v>39208</v>
      </c>
      <c r="C7" s="25">
        <v>42604</v>
      </c>
      <c r="D7" s="54">
        <v>43643</v>
      </c>
      <c r="E7" s="54">
        <f t="shared" si="2"/>
        <v>1039</v>
      </c>
      <c r="F7" s="96">
        <f t="shared" si="3"/>
        <v>2.4387381466528963</v>
      </c>
      <c r="G7" s="126"/>
    </row>
    <row r="8" spans="1:7" s="3" customFormat="1" ht="24.95" customHeight="1">
      <c r="A8" s="14" t="s">
        <v>57</v>
      </c>
      <c r="B8" s="40">
        <v>6071</v>
      </c>
      <c r="C8" s="25">
        <v>6103</v>
      </c>
      <c r="D8" s="54">
        <v>6358</v>
      </c>
      <c r="E8" s="54">
        <f t="shared" si="2"/>
        <v>255</v>
      </c>
      <c r="F8" s="96">
        <f t="shared" si="3"/>
        <v>4.1782729805013927</v>
      </c>
      <c r="G8" s="126"/>
    </row>
    <row r="9" spans="1:7" s="3" customFormat="1" ht="24.95" customHeight="1">
      <c r="A9" s="14" t="s">
        <v>10</v>
      </c>
      <c r="B9" s="40">
        <v>17075</v>
      </c>
      <c r="C9" s="25">
        <v>19350</v>
      </c>
      <c r="D9" s="54">
        <v>22831</v>
      </c>
      <c r="E9" s="54">
        <f t="shared" si="2"/>
        <v>3481</v>
      </c>
      <c r="F9" s="96">
        <f t="shared" si="3"/>
        <v>17.989664082687337</v>
      </c>
      <c r="G9" s="126"/>
    </row>
    <row r="10" spans="1:7" s="3" customFormat="1" ht="24.95" customHeight="1">
      <c r="A10" s="14" t="s">
        <v>59</v>
      </c>
      <c r="B10" s="40">
        <v>1204</v>
      </c>
      <c r="C10" s="25">
        <v>1185</v>
      </c>
      <c r="D10" s="54">
        <v>1289</v>
      </c>
      <c r="E10" s="54">
        <f t="shared" si="2"/>
        <v>104</v>
      </c>
      <c r="F10" s="96">
        <f t="shared" si="3"/>
        <v>8.7763713080168788</v>
      </c>
      <c r="G10" s="125"/>
    </row>
    <row r="11" spans="1:7" s="3" customFormat="1" ht="24.95" customHeight="1">
      <c r="A11" s="32" t="s">
        <v>66</v>
      </c>
      <c r="B11" s="9" t="s">
        <v>8</v>
      </c>
      <c r="C11" s="9" t="s">
        <v>8</v>
      </c>
      <c r="D11" s="9" t="s">
        <v>8</v>
      </c>
      <c r="E11" s="9"/>
      <c r="F11" s="96"/>
      <c r="G11" s="125"/>
    </row>
    <row r="12" spans="1:7" s="4" customFormat="1" ht="24.95" customHeight="1">
      <c r="A12" s="29" t="s">
        <v>14</v>
      </c>
      <c r="B12" s="43">
        <f>SUM(B13:B14)</f>
        <v>156342</v>
      </c>
      <c r="C12" s="63">
        <f>SUM(C13:C14)</f>
        <v>161324</v>
      </c>
      <c r="D12" s="54">
        <f>D13+D14</f>
        <v>167124</v>
      </c>
      <c r="E12" s="54">
        <f t="shared" ref="E12:E17" si="6">D12-C12</f>
        <v>5800</v>
      </c>
      <c r="F12" s="96">
        <f t="shared" ref="F12:F17" si="7">E12/C12*100</f>
        <v>3.5952493119436664</v>
      </c>
      <c r="G12" s="127"/>
    </row>
    <row r="13" spans="1:7" s="7" customFormat="1" ht="32.25" customHeight="1">
      <c r="A13" s="14" t="s">
        <v>52</v>
      </c>
      <c r="B13" s="40">
        <v>133092</v>
      </c>
      <c r="C13" s="25">
        <v>138577</v>
      </c>
      <c r="D13" s="54">
        <v>143330</v>
      </c>
      <c r="E13" s="54">
        <f t="shared" si="6"/>
        <v>4753</v>
      </c>
      <c r="F13" s="96">
        <f t="shared" si="7"/>
        <v>3.4298620983280057</v>
      </c>
      <c r="G13" s="128" t="s">
        <v>103</v>
      </c>
    </row>
    <row r="14" spans="1:7" s="7" customFormat="1" ht="24.95" customHeight="1">
      <c r="A14" s="29" t="s">
        <v>60</v>
      </c>
      <c r="B14" s="98">
        <f t="shared" ref="B14:D14" si="8">B15+B16</f>
        <v>23250</v>
      </c>
      <c r="C14" s="98">
        <f t="shared" si="8"/>
        <v>22747</v>
      </c>
      <c r="D14" s="98">
        <f t="shared" si="8"/>
        <v>23794</v>
      </c>
      <c r="E14" s="54">
        <f t="shared" si="6"/>
        <v>1047</v>
      </c>
      <c r="F14" s="96">
        <f t="shared" si="7"/>
        <v>4.6028047654635778</v>
      </c>
      <c r="G14" s="127"/>
    </row>
    <row r="15" spans="1:7" s="7" customFormat="1" ht="24.95" customHeight="1">
      <c r="A15" s="14" t="s">
        <v>71</v>
      </c>
      <c r="B15" s="48">
        <v>18669</v>
      </c>
      <c r="C15" s="54">
        <v>18190</v>
      </c>
      <c r="D15" s="54">
        <v>18573</v>
      </c>
      <c r="E15" s="54">
        <f t="shared" si="6"/>
        <v>383</v>
      </c>
      <c r="F15" s="96">
        <f t="shared" si="7"/>
        <v>2.1055525013743814</v>
      </c>
      <c r="G15" s="117"/>
    </row>
    <row r="16" spans="1:7" s="7" customFormat="1" ht="24.95" customHeight="1">
      <c r="A16" s="32" t="s">
        <v>72</v>
      </c>
      <c r="B16" s="48">
        <v>4581</v>
      </c>
      <c r="C16" s="54">
        <v>4557</v>
      </c>
      <c r="D16" s="54">
        <v>5221</v>
      </c>
      <c r="E16" s="54">
        <f t="shared" si="6"/>
        <v>664</v>
      </c>
      <c r="F16" s="96">
        <f t="shared" si="7"/>
        <v>14.570989686197059</v>
      </c>
      <c r="G16" s="117"/>
    </row>
    <row r="17" spans="1:7" s="4" customFormat="1" ht="24.95" customHeight="1">
      <c r="A17" s="14" t="s">
        <v>65</v>
      </c>
      <c r="B17" s="40">
        <f t="shared" ref="B17:D17" si="9">B19</f>
        <v>118812</v>
      </c>
      <c r="C17" s="25">
        <f t="shared" si="9"/>
        <v>126285</v>
      </c>
      <c r="D17" s="54">
        <f t="shared" si="9"/>
        <v>128610</v>
      </c>
      <c r="E17" s="54">
        <f t="shared" si="6"/>
        <v>2325</v>
      </c>
      <c r="F17" s="96">
        <f t="shared" si="7"/>
        <v>1.8410737617294215</v>
      </c>
      <c r="G17" s="125"/>
    </row>
    <row r="18" spans="1:7" s="7" customFormat="1" ht="29.25" customHeight="1">
      <c r="A18" s="14" t="s">
        <v>54</v>
      </c>
      <c r="B18" s="26" t="s">
        <v>8</v>
      </c>
      <c r="C18" s="12" t="s">
        <v>67</v>
      </c>
      <c r="D18" s="101" t="s">
        <v>81</v>
      </c>
      <c r="E18" s="54"/>
      <c r="F18" s="96"/>
      <c r="G18" s="128" t="s">
        <v>82</v>
      </c>
    </row>
    <row r="19" spans="1:7" s="7" customFormat="1" ht="29.25" customHeight="1">
      <c r="A19" s="14" t="s">
        <v>55</v>
      </c>
      <c r="B19" s="40">
        <v>118812</v>
      </c>
      <c r="C19" s="25">
        <v>126285</v>
      </c>
      <c r="D19" s="54">
        <v>128610</v>
      </c>
      <c r="E19" s="54">
        <f t="shared" ref="E19:E25" si="10">D19-C19</f>
        <v>2325</v>
      </c>
      <c r="F19" s="96">
        <f t="shared" ref="F19:F25" si="11">E19/C19*100</f>
        <v>1.8410737617294215</v>
      </c>
      <c r="G19" s="129" t="s">
        <v>96</v>
      </c>
    </row>
    <row r="20" spans="1:7" s="4" customFormat="1" ht="24.95" customHeight="1">
      <c r="A20" s="29" t="s">
        <v>18</v>
      </c>
      <c r="B20" s="40">
        <v>997</v>
      </c>
      <c r="C20" s="25">
        <v>1156</v>
      </c>
      <c r="D20" s="54">
        <v>1195</v>
      </c>
      <c r="E20" s="54">
        <f t="shared" si="10"/>
        <v>39</v>
      </c>
      <c r="F20" s="96">
        <f t="shared" si="11"/>
        <v>3.3737024221453291</v>
      </c>
      <c r="G20" s="126"/>
    </row>
    <row r="21" spans="1:7" s="4" customFormat="1" ht="24.95" customHeight="1">
      <c r="A21" s="29" t="s">
        <v>19</v>
      </c>
      <c r="B21" s="40">
        <v>71864</v>
      </c>
      <c r="C21" s="25">
        <v>100444</v>
      </c>
      <c r="D21" s="54">
        <v>104131</v>
      </c>
      <c r="E21" s="54">
        <f t="shared" si="10"/>
        <v>3687</v>
      </c>
      <c r="F21" s="96">
        <f t="shared" si="11"/>
        <v>3.6707020827525785</v>
      </c>
      <c r="G21" s="127"/>
    </row>
    <row r="22" spans="1:7" s="4" customFormat="1" ht="24.95" customHeight="1">
      <c r="A22" s="14" t="s">
        <v>20</v>
      </c>
      <c r="B22" s="40">
        <v>28</v>
      </c>
      <c r="C22" s="25">
        <v>24</v>
      </c>
      <c r="D22" s="54">
        <v>25</v>
      </c>
      <c r="E22" s="54">
        <f t="shared" si="10"/>
        <v>1</v>
      </c>
      <c r="F22" s="96">
        <f t="shared" si="11"/>
        <v>4.1666666666666661</v>
      </c>
      <c r="G22" s="126"/>
    </row>
    <row r="23" spans="1:7" s="4" customFormat="1" ht="24.95" customHeight="1">
      <c r="A23" s="14" t="s">
        <v>21</v>
      </c>
      <c r="B23" s="43">
        <v>168</v>
      </c>
      <c r="C23" s="63">
        <v>26</v>
      </c>
      <c r="D23" s="54">
        <v>25</v>
      </c>
      <c r="E23" s="54">
        <f t="shared" si="10"/>
        <v>-1</v>
      </c>
      <c r="F23" s="96">
        <f t="shared" si="11"/>
        <v>-3.8461538461538463</v>
      </c>
      <c r="G23" s="126"/>
    </row>
    <row r="24" spans="1:7" s="4" customFormat="1" ht="24.95" customHeight="1">
      <c r="A24" s="14" t="s">
        <v>22</v>
      </c>
      <c r="B24" s="40">
        <v>786</v>
      </c>
      <c r="C24" s="25">
        <v>668</v>
      </c>
      <c r="D24" s="54">
        <v>689</v>
      </c>
      <c r="E24" s="54">
        <f t="shared" si="10"/>
        <v>21</v>
      </c>
      <c r="F24" s="96">
        <f t="shared" si="11"/>
        <v>3.1437125748502992</v>
      </c>
      <c r="G24" s="130"/>
    </row>
    <row r="25" spans="1:7" s="3" customFormat="1" ht="24.95" customHeight="1">
      <c r="A25" s="14" t="s">
        <v>61</v>
      </c>
      <c r="B25" s="40">
        <v>272</v>
      </c>
      <c r="C25" s="25">
        <v>158</v>
      </c>
      <c r="D25" s="54">
        <v>141</v>
      </c>
      <c r="E25" s="54">
        <f t="shared" si="10"/>
        <v>-17</v>
      </c>
      <c r="F25" s="96">
        <f t="shared" si="11"/>
        <v>-10.759493670886076</v>
      </c>
      <c r="G25" s="126"/>
    </row>
    <row r="26" spans="1:7" s="21" customFormat="1" ht="25.5" customHeight="1">
      <c r="A26" s="145" t="s">
        <v>83</v>
      </c>
      <c r="B26" s="145"/>
      <c r="C26" s="145"/>
      <c r="D26" s="145"/>
      <c r="E26" s="145"/>
      <c r="F26" s="145"/>
      <c r="G26" s="145"/>
    </row>
    <row r="27" spans="1:7">
      <c r="A27" s="10"/>
      <c r="B27" s="44"/>
      <c r="C27" s="72"/>
      <c r="D27" s="72"/>
      <c r="E27" s="72"/>
      <c r="F27" s="72"/>
      <c r="G27" s="72"/>
    </row>
    <row r="28" spans="1:7">
      <c r="A28" s="10"/>
      <c r="B28" s="44"/>
      <c r="C28" s="72"/>
      <c r="D28" s="72"/>
      <c r="E28" s="72"/>
      <c r="F28" s="72"/>
      <c r="G28" s="72"/>
    </row>
    <row r="29" spans="1:7">
      <c r="A29" s="10"/>
      <c r="B29" s="44"/>
      <c r="C29" s="72"/>
      <c r="D29" s="72"/>
      <c r="E29" s="72"/>
      <c r="F29" s="72"/>
      <c r="G29" s="72"/>
    </row>
    <row r="30" spans="1:7">
      <c r="A30" s="10"/>
      <c r="B30" s="44"/>
      <c r="C30" s="72"/>
      <c r="D30" s="72"/>
      <c r="E30" s="72"/>
      <c r="F30" s="72"/>
      <c r="G30" s="72"/>
    </row>
    <row r="31" spans="1:7">
      <c r="A31" s="10"/>
      <c r="B31" s="44"/>
      <c r="C31" s="72"/>
      <c r="D31" s="72"/>
      <c r="E31" s="72"/>
      <c r="F31" s="72"/>
      <c r="G31" s="72"/>
    </row>
    <row r="32" spans="1:7">
      <c r="A32" s="10"/>
      <c r="B32" s="44"/>
      <c r="C32" s="72"/>
      <c r="D32" s="72"/>
      <c r="E32" s="72"/>
      <c r="F32" s="72"/>
      <c r="G32" s="72"/>
    </row>
    <row r="33" spans="1:7">
      <c r="A33" s="10"/>
      <c r="B33" s="44"/>
      <c r="C33" s="72"/>
      <c r="D33" s="72"/>
      <c r="E33" s="72"/>
      <c r="F33" s="72"/>
      <c r="G33" s="72"/>
    </row>
    <row r="34" spans="1:7">
      <c r="A34" s="10"/>
      <c r="B34" s="44"/>
      <c r="C34" s="72"/>
      <c r="D34" s="72"/>
      <c r="E34" s="72"/>
      <c r="F34" s="72"/>
      <c r="G34" s="72"/>
    </row>
    <row r="35" spans="1:7">
      <c r="A35" s="10"/>
      <c r="B35" s="44"/>
      <c r="C35" s="72"/>
      <c r="D35" s="72"/>
      <c r="E35" s="72"/>
      <c r="F35" s="72"/>
      <c r="G35" s="72"/>
    </row>
    <row r="36" spans="1:7">
      <c r="A36" s="10"/>
      <c r="B36" s="44"/>
      <c r="C36" s="72"/>
      <c r="D36" s="72"/>
      <c r="E36" s="72"/>
      <c r="F36" s="72"/>
      <c r="G36" s="72"/>
    </row>
    <row r="37" spans="1:7">
      <c r="A37" s="10"/>
      <c r="B37" s="44"/>
      <c r="C37" s="72"/>
      <c r="D37" s="72"/>
      <c r="E37" s="72"/>
      <c r="F37" s="72"/>
      <c r="G37" s="72"/>
    </row>
    <row r="38" spans="1:7">
      <c r="A38" s="10"/>
      <c r="B38" s="44"/>
      <c r="C38" s="72"/>
      <c r="D38" s="72"/>
      <c r="E38" s="72"/>
      <c r="F38" s="72"/>
      <c r="G38" s="72"/>
    </row>
    <row r="39" spans="1:7">
      <c r="A39" s="10"/>
      <c r="B39" s="44"/>
      <c r="C39" s="72"/>
      <c r="D39" s="72"/>
      <c r="E39" s="72"/>
      <c r="F39" s="72"/>
      <c r="G39" s="72"/>
    </row>
    <row r="40" spans="1:7">
      <c r="A40" s="10"/>
      <c r="B40" s="44"/>
      <c r="C40" s="72"/>
      <c r="D40" s="72"/>
      <c r="E40" s="72"/>
      <c r="F40" s="72"/>
      <c r="G40" s="72"/>
    </row>
    <row r="41" spans="1:7">
      <c r="A41" s="10"/>
      <c r="B41" s="44"/>
      <c r="C41" s="72"/>
      <c r="D41" s="72"/>
      <c r="E41" s="72"/>
      <c r="F41" s="72"/>
      <c r="G41" s="72"/>
    </row>
    <row r="42" spans="1:7">
      <c r="A42" s="10"/>
      <c r="B42" s="44"/>
      <c r="C42" s="72"/>
      <c r="D42" s="72"/>
      <c r="E42" s="72"/>
      <c r="F42" s="72"/>
      <c r="G42" s="72"/>
    </row>
    <row r="43" spans="1:7">
      <c r="A43" s="10"/>
      <c r="B43" s="44"/>
      <c r="C43" s="72"/>
      <c r="D43" s="72"/>
      <c r="E43" s="72"/>
      <c r="F43" s="72"/>
      <c r="G43" s="72"/>
    </row>
    <row r="44" spans="1:7">
      <c r="A44" s="10"/>
      <c r="B44" s="44"/>
      <c r="C44" s="72"/>
      <c r="D44" s="72"/>
      <c r="E44" s="72"/>
      <c r="F44" s="72"/>
      <c r="G44" s="72"/>
    </row>
    <row r="45" spans="1:7">
      <c r="A45" s="10"/>
      <c r="B45" s="44"/>
      <c r="C45" s="72"/>
      <c r="D45" s="72"/>
      <c r="E45" s="72"/>
      <c r="F45" s="72"/>
      <c r="G45" s="72"/>
    </row>
    <row r="46" spans="1:7">
      <c r="A46" s="10"/>
      <c r="B46" s="44"/>
      <c r="C46" s="72"/>
      <c r="D46" s="72"/>
      <c r="E46" s="72"/>
      <c r="F46" s="72"/>
      <c r="G46" s="72"/>
    </row>
    <row r="47" spans="1:7">
      <c r="A47" s="10"/>
      <c r="B47" s="44"/>
      <c r="C47" s="72"/>
      <c r="D47" s="72"/>
      <c r="E47" s="72"/>
      <c r="F47" s="72"/>
      <c r="G47" s="72"/>
    </row>
    <row r="48" spans="1:7">
      <c r="A48" s="10"/>
      <c r="B48" s="44"/>
      <c r="C48" s="72"/>
      <c r="D48" s="72"/>
      <c r="E48" s="72"/>
      <c r="F48" s="72"/>
      <c r="G48" s="72"/>
    </row>
    <row r="49" spans="1:7">
      <c r="A49" s="10"/>
      <c r="B49" s="44"/>
      <c r="C49" s="72"/>
      <c r="D49" s="72"/>
      <c r="E49" s="72"/>
      <c r="F49" s="72"/>
      <c r="G49" s="72"/>
    </row>
    <row r="50" spans="1:7">
      <c r="A50" s="10"/>
      <c r="B50" s="44"/>
      <c r="C50" s="72"/>
      <c r="D50" s="72"/>
      <c r="E50" s="72"/>
      <c r="F50" s="72"/>
      <c r="G50" s="72"/>
    </row>
    <row r="51" spans="1:7">
      <c r="A51" s="10"/>
      <c r="B51" s="44"/>
      <c r="C51" s="72"/>
      <c r="D51" s="72"/>
      <c r="E51" s="72"/>
      <c r="F51" s="72"/>
      <c r="G51" s="72"/>
    </row>
    <row r="52" spans="1:7">
      <c r="A52" s="10"/>
      <c r="B52" s="44"/>
      <c r="C52" s="72"/>
      <c r="D52" s="72"/>
      <c r="E52" s="72"/>
      <c r="F52" s="72"/>
      <c r="G52" s="72"/>
    </row>
    <row r="53" spans="1:7">
      <c r="A53" s="10"/>
      <c r="B53" s="44"/>
      <c r="C53" s="72"/>
      <c r="D53" s="72"/>
      <c r="E53" s="72"/>
      <c r="F53" s="72"/>
      <c r="G53" s="72"/>
    </row>
    <row r="54" spans="1:7">
      <c r="A54" s="10"/>
      <c r="B54" s="44"/>
      <c r="C54" s="72"/>
      <c r="D54" s="72"/>
      <c r="E54" s="72"/>
      <c r="F54" s="72"/>
      <c r="G54" s="72"/>
    </row>
    <row r="55" spans="1:7">
      <c r="A55" s="10"/>
      <c r="B55" s="44"/>
      <c r="C55" s="72"/>
      <c r="D55" s="72"/>
      <c r="E55" s="72"/>
      <c r="F55" s="72"/>
      <c r="G55" s="72"/>
    </row>
    <row r="56" spans="1:7">
      <c r="A56" s="10"/>
      <c r="B56" s="44"/>
      <c r="C56" s="72"/>
      <c r="D56" s="72"/>
      <c r="E56" s="72"/>
      <c r="F56" s="72"/>
      <c r="G56" s="72"/>
    </row>
    <row r="57" spans="1:7">
      <c r="A57" s="10"/>
      <c r="B57" s="44"/>
      <c r="C57" s="72"/>
      <c r="D57" s="72"/>
      <c r="E57" s="72"/>
      <c r="F57" s="72"/>
      <c r="G57" s="72"/>
    </row>
    <row r="58" spans="1:7">
      <c r="A58" s="10"/>
      <c r="B58" s="44"/>
      <c r="C58" s="72"/>
      <c r="D58" s="72"/>
      <c r="E58" s="72"/>
      <c r="F58" s="72"/>
      <c r="G58" s="72"/>
    </row>
    <row r="59" spans="1:7">
      <c r="A59" s="10"/>
      <c r="B59" s="44"/>
      <c r="C59" s="72"/>
      <c r="D59" s="72"/>
      <c r="E59" s="72"/>
      <c r="F59" s="72"/>
      <c r="G59" s="72"/>
    </row>
    <row r="60" spans="1:7">
      <c r="A60" s="10"/>
      <c r="B60" s="44"/>
      <c r="C60" s="72"/>
      <c r="D60" s="72"/>
      <c r="E60" s="72"/>
      <c r="F60" s="72"/>
      <c r="G60" s="72"/>
    </row>
    <row r="61" spans="1:7">
      <c r="A61" s="10"/>
      <c r="B61" s="44"/>
      <c r="C61" s="72"/>
      <c r="D61" s="72"/>
      <c r="E61" s="72"/>
      <c r="F61" s="72"/>
      <c r="G61" s="72"/>
    </row>
    <row r="62" spans="1:7">
      <c r="A62" s="10"/>
      <c r="B62" s="44"/>
      <c r="C62" s="72"/>
      <c r="D62" s="72"/>
      <c r="E62" s="72"/>
      <c r="F62" s="72"/>
      <c r="G62" s="72"/>
    </row>
    <row r="63" spans="1:7">
      <c r="A63" s="10"/>
      <c r="B63" s="44"/>
      <c r="C63" s="72"/>
      <c r="D63" s="72"/>
      <c r="E63" s="72"/>
      <c r="F63" s="72"/>
      <c r="G63" s="72"/>
    </row>
    <row r="64" spans="1:7">
      <c r="A64" s="10"/>
      <c r="B64" s="44"/>
      <c r="C64" s="72"/>
      <c r="D64" s="72"/>
      <c r="E64" s="72"/>
      <c r="F64" s="72"/>
      <c r="G64" s="72"/>
    </row>
    <row r="65" spans="1:7">
      <c r="A65" s="10"/>
      <c r="B65" s="44"/>
      <c r="C65" s="72"/>
      <c r="D65" s="72"/>
      <c r="E65" s="72"/>
      <c r="F65" s="72"/>
      <c r="G65" s="72"/>
    </row>
    <row r="66" spans="1:7">
      <c r="A66" s="10"/>
      <c r="B66" s="44"/>
      <c r="C66" s="72"/>
      <c r="D66" s="72"/>
      <c r="E66" s="72"/>
      <c r="F66" s="72"/>
      <c r="G66" s="72"/>
    </row>
    <row r="67" spans="1:7">
      <c r="A67" s="10"/>
      <c r="B67" s="44"/>
      <c r="C67" s="72"/>
      <c r="D67" s="72"/>
      <c r="E67" s="72"/>
      <c r="F67" s="72"/>
      <c r="G67" s="72"/>
    </row>
    <row r="68" spans="1:7">
      <c r="A68" s="10"/>
      <c r="B68" s="44"/>
      <c r="C68" s="72"/>
      <c r="D68" s="72"/>
      <c r="E68" s="72"/>
      <c r="F68" s="72"/>
      <c r="G68" s="72"/>
    </row>
    <row r="69" spans="1:7">
      <c r="A69" s="10"/>
      <c r="B69" s="44"/>
      <c r="C69" s="72"/>
      <c r="D69" s="72"/>
      <c r="E69" s="72"/>
      <c r="F69" s="72"/>
      <c r="G69" s="72"/>
    </row>
    <row r="70" spans="1:7">
      <c r="A70" s="10"/>
      <c r="B70" s="44"/>
      <c r="C70" s="72"/>
      <c r="D70" s="72"/>
      <c r="E70" s="72"/>
      <c r="F70" s="72"/>
      <c r="G70" s="72"/>
    </row>
    <row r="71" spans="1:7">
      <c r="A71" s="10"/>
      <c r="B71" s="44"/>
      <c r="C71" s="72"/>
      <c r="D71" s="72"/>
      <c r="E71" s="72"/>
      <c r="F71" s="72"/>
      <c r="G71" s="72"/>
    </row>
    <row r="72" spans="1:7">
      <c r="A72" s="10"/>
      <c r="B72" s="44"/>
      <c r="C72" s="72"/>
      <c r="D72" s="72"/>
      <c r="E72" s="72"/>
      <c r="F72" s="72"/>
      <c r="G72" s="72"/>
    </row>
    <row r="73" spans="1:7">
      <c r="A73" s="10"/>
      <c r="B73" s="44"/>
      <c r="C73" s="72"/>
      <c r="D73" s="72"/>
      <c r="E73" s="72"/>
      <c r="F73" s="72"/>
      <c r="G73" s="72"/>
    </row>
    <row r="74" spans="1:7">
      <c r="A74" s="10"/>
      <c r="B74" s="44"/>
      <c r="C74" s="72"/>
      <c r="D74" s="72"/>
      <c r="E74" s="72"/>
      <c r="F74" s="72"/>
      <c r="G74" s="72"/>
    </row>
    <row r="75" spans="1:7">
      <c r="A75" s="10"/>
      <c r="B75" s="44"/>
      <c r="C75" s="72"/>
      <c r="D75" s="72"/>
      <c r="E75" s="72"/>
      <c r="F75" s="72"/>
      <c r="G75" s="72"/>
    </row>
    <row r="76" spans="1:7">
      <c r="A76" s="10"/>
      <c r="B76" s="44"/>
      <c r="C76" s="72"/>
      <c r="D76" s="72"/>
      <c r="E76" s="72"/>
      <c r="F76" s="72"/>
      <c r="G76" s="72"/>
    </row>
    <row r="77" spans="1:7">
      <c r="A77" s="10"/>
      <c r="B77" s="44"/>
      <c r="C77" s="72"/>
      <c r="D77" s="72"/>
      <c r="E77" s="72"/>
      <c r="F77" s="72"/>
      <c r="G77" s="72"/>
    </row>
    <row r="78" spans="1:7">
      <c r="A78" s="10"/>
      <c r="B78" s="44"/>
      <c r="C78" s="72"/>
      <c r="D78" s="72"/>
      <c r="E78" s="72"/>
      <c r="F78" s="72"/>
      <c r="G78" s="72"/>
    </row>
    <row r="79" spans="1:7">
      <c r="A79" s="10"/>
      <c r="B79" s="44"/>
      <c r="C79" s="72"/>
      <c r="D79" s="72"/>
      <c r="E79" s="72"/>
      <c r="F79" s="72"/>
      <c r="G79" s="72"/>
    </row>
    <row r="80" spans="1:7">
      <c r="A80" s="10"/>
      <c r="B80" s="44"/>
      <c r="C80" s="72"/>
      <c r="D80" s="72"/>
      <c r="E80" s="72"/>
      <c r="F80" s="72"/>
      <c r="G80" s="72"/>
    </row>
    <row r="81" spans="1:7">
      <c r="A81" s="10"/>
      <c r="B81" s="44"/>
      <c r="C81" s="72"/>
      <c r="D81" s="72"/>
      <c r="E81" s="72"/>
      <c r="F81" s="72"/>
      <c r="G81" s="72"/>
    </row>
    <row r="82" spans="1:7">
      <c r="A82" s="10"/>
      <c r="B82" s="44"/>
      <c r="C82" s="72"/>
      <c r="D82" s="72"/>
      <c r="E82" s="72"/>
      <c r="F82" s="72"/>
      <c r="G82" s="72"/>
    </row>
    <row r="83" spans="1:7">
      <c r="A83" s="10"/>
      <c r="B83" s="44"/>
      <c r="C83" s="72"/>
      <c r="D83" s="72"/>
      <c r="E83" s="72"/>
      <c r="F83" s="72"/>
      <c r="G83" s="72"/>
    </row>
    <row r="84" spans="1:7">
      <c r="A84" s="10"/>
      <c r="B84" s="44"/>
      <c r="C84" s="72"/>
      <c r="D84" s="72"/>
      <c r="E84" s="72"/>
      <c r="F84" s="72"/>
      <c r="G84" s="72"/>
    </row>
    <row r="85" spans="1:7">
      <c r="A85" s="10"/>
      <c r="B85" s="44"/>
      <c r="C85" s="72"/>
      <c r="D85" s="72"/>
      <c r="E85" s="72"/>
      <c r="F85" s="72"/>
      <c r="G85" s="72"/>
    </row>
    <row r="86" spans="1:7">
      <c r="A86" s="10"/>
      <c r="B86" s="44"/>
      <c r="C86" s="72"/>
      <c r="D86" s="72"/>
      <c r="E86" s="72"/>
      <c r="F86" s="72"/>
      <c r="G86" s="72"/>
    </row>
    <row r="87" spans="1:7">
      <c r="A87" s="10"/>
      <c r="B87" s="44"/>
      <c r="C87" s="72"/>
      <c r="D87" s="72"/>
      <c r="E87" s="72"/>
      <c r="F87" s="72"/>
      <c r="G87" s="72"/>
    </row>
    <row r="88" spans="1:7">
      <c r="A88" s="10"/>
      <c r="B88" s="44"/>
      <c r="C88" s="72"/>
      <c r="D88" s="72"/>
      <c r="E88" s="72"/>
      <c r="F88" s="72"/>
      <c r="G88" s="72"/>
    </row>
    <row r="89" spans="1:7">
      <c r="A89" s="10"/>
      <c r="B89" s="44"/>
      <c r="C89" s="72"/>
      <c r="D89" s="72"/>
      <c r="E89" s="72"/>
      <c r="F89" s="72"/>
      <c r="G89" s="72"/>
    </row>
    <row r="90" spans="1:7">
      <c r="A90" s="10"/>
      <c r="B90" s="44"/>
      <c r="C90" s="72"/>
      <c r="D90" s="72"/>
      <c r="E90" s="72"/>
      <c r="F90" s="72"/>
      <c r="G90" s="72"/>
    </row>
    <row r="91" spans="1:7">
      <c r="A91" s="10"/>
      <c r="B91" s="44"/>
      <c r="C91" s="72"/>
      <c r="D91" s="72"/>
      <c r="E91" s="72"/>
      <c r="F91" s="72"/>
      <c r="G91" s="72"/>
    </row>
    <row r="92" spans="1:7">
      <c r="A92" s="10"/>
      <c r="B92" s="44"/>
      <c r="C92" s="72"/>
      <c r="D92" s="72"/>
      <c r="E92" s="72"/>
      <c r="F92" s="72"/>
      <c r="G92" s="72"/>
    </row>
    <row r="93" spans="1:7">
      <c r="A93" s="10"/>
      <c r="B93" s="44"/>
      <c r="C93" s="72"/>
      <c r="D93" s="72"/>
      <c r="E93" s="72"/>
      <c r="F93" s="72"/>
      <c r="G93" s="72"/>
    </row>
    <row r="94" spans="1:7">
      <c r="A94" s="10"/>
      <c r="B94" s="44"/>
      <c r="C94" s="72"/>
      <c r="D94" s="72"/>
      <c r="E94" s="72"/>
      <c r="F94" s="72"/>
      <c r="G94" s="72"/>
    </row>
    <row r="95" spans="1:7">
      <c r="A95" s="10"/>
      <c r="B95" s="44"/>
      <c r="C95" s="72"/>
      <c r="D95" s="72"/>
      <c r="E95" s="72"/>
      <c r="F95" s="72"/>
      <c r="G95" s="72"/>
    </row>
    <row r="96" spans="1:7">
      <c r="A96" s="10"/>
      <c r="B96" s="44"/>
      <c r="C96" s="72"/>
      <c r="D96" s="72"/>
      <c r="E96" s="72"/>
      <c r="F96" s="72"/>
      <c r="G96" s="72"/>
    </row>
    <row r="97" spans="1:7">
      <c r="A97" s="10"/>
      <c r="B97" s="44"/>
      <c r="C97" s="72"/>
      <c r="D97" s="72"/>
      <c r="E97" s="72"/>
      <c r="F97" s="72"/>
      <c r="G97" s="72"/>
    </row>
    <row r="98" spans="1:7">
      <c r="A98" s="10"/>
      <c r="B98" s="44"/>
      <c r="C98" s="72"/>
      <c r="D98" s="72"/>
      <c r="E98" s="72"/>
      <c r="F98" s="72"/>
      <c r="G98" s="72"/>
    </row>
    <row r="99" spans="1:7">
      <c r="A99" s="10"/>
      <c r="B99" s="44"/>
      <c r="C99" s="72"/>
      <c r="D99" s="72"/>
      <c r="E99" s="72"/>
      <c r="F99" s="72"/>
      <c r="G99" s="72"/>
    </row>
    <row r="100" spans="1:7">
      <c r="A100" s="10"/>
      <c r="B100" s="44"/>
      <c r="C100" s="72"/>
      <c r="D100" s="72"/>
      <c r="E100" s="72"/>
      <c r="F100" s="72"/>
      <c r="G100" s="72"/>
    </row>
    <row r="101" spans="1:7">
      <c r="A101" s="10"/>
      <c r="B101" s="44"/>
      <c r="C101" s="72"/>
      <c r="D101" s="72"/>
      <c r="E101" s="72"/>
      <c r="F101" s="72"/>
      <c r="G101" s="72"/>
    </row>
    <row r="102" spans="1:7">
      <c r="A102" s="10"/>
      <c r="B102" s="44"/>
      <c r="C102" s="72"/>
      <c r="D102" s="72"/>
      <c r="E102" s="72"/>
      <c r="F102" s="72"/>
      <c r="G102" s="72"/>
    </row>
    <row r="103" spans="1:7">
      <c r="A103" s="10"/>
      <c r="B103" s="44"/>
      <c r="C103" s="72"/>
      <c r="D103" s="72"/>
      <c r="E103" s="72"/>
      <c r="F103" s="72"/>
      <c r="G103" s="72"/>
    </row>
    <row r="104" spans="1:7">
      <c r="A104" s="10"/>
      <c r="B104" s="44"/>
      <c r="C104" s="72"/>
      <c r="D104" s="72"/>
      <c r="E104" s="72"/>
      <c r="F104" s="72"/>
      <c r="G104" s="72"/>
    </row>
    <row r="105" spans="1:7">
      <c r="A105" s="10"/>
      <c r="B105" s="44"/>
      <c r="C105" s="72"/>
      <c r="D105" s="72"/>
      <c r="E105" s="72"/>
      <c r="F105" s="72"/>
      <c r="G105" s="72"/>
    </row>
    <row r="106" spans="1:7">
      <c r="A106" s="10"/>
      <c r="B106" s="44"/>
      <c r="C106" s="72"/>
      <c r="D106" s="72"/>
      <c r="E106" s="72"/>
      <c r="F106" s="72"/>
      <c r="G106" s="72"/>
    </row>
    <row r="107" spans="1:7">
      <c r="A107" s="10"/>
      <c r="B107" s="44"/>
      <c r="C107" s="72"/>
      <c r="D107" s="72"/>
      <c r="E107" s="72"/>
      <c r="F107" s="72"/>
      <c r="G107" s="72"/>
    </row>
    <row r="108" spans="1:7">
      <c r="A108" s="10"/>
      <c r="B108" s="44"/>
      <c r="C108" s="72"/>
      <c r="D108" s="72"/>
      <c r="E108" s="72"/>
      <c r="F108" s="72"/>
      <c r="G108" s="72"/>
    </row>
    <row r="109" spans="1:7">
      <c r="A109" s="10"/>
      <c r="B109" s="44"/>
      <c r="C109" s="72"/>
      <c r="D109" s="72"/>
      <c r="E109" s="72"/>
      <c r="F109" s="72"/>
      <c r="G109" s="72"/>
    </row>
    <row r="110" spans="1:7">
      <c r="A110" s="10"/>
      <c r="B110" s="44"/>
      <c r="C110" s="72"/>
      <c r="D110" s="72"/>
      <c r="E110" s="72"/>
      <c r="F110" s="72"/>
      <c r="G110" s="72"/>
    </row>
    <row r="111" spans="1:7">
      <c r="A111" s="10"/>
      <c r="B111" s="44"/>
      <c r="C111" s="72"/>
      <c r="D111" s="72"/>
      <c r="E111" s="72"/>
      <c r="F111" s="72"/>
      <c r="G111" s="72"/>
    </row>
    <row r="112" spans="1:7">
      <c r="A112" s="10"/>
      <c r="B112" s="44"/>
      <c r="C112" s="72"/>
      <c r="D112" s="72"/>
      <c r="E112" s="72"/>
      <c r="F112" s="72"/>
      <c r="G112" s="72"/>
    </row>
    <row r="113" spans="1:7">
      <c r="A113" s="10"/>
      <c r="B113" s="44"/>
      <c r="C113" s="72"/>
      <c r="D113" s="72"/>
      <c r="E113" s="72"/>
      <c r="F113" s="72"/>
      <c r="G113" s="72"/>
    </row>
    <row r="114" spans="1:7">
      <c r="A114" s="10"/>
      <c r="B114" s="44"/>
      <c r="C114" s="72"/>
      <c r="D114" s="72"/>
      <c r="E114" s="72"/>
      <c r="F114" s="72"/>
      <c r="G114" s="72"/>
    </row>
    <row r="115" spans="1:7">
      <c r="A115" s="10"/>
      <c r="B115" s="44"/>
      <c r="C115" s="72"/>
      <c r="D115" s="72"/>
      <c r="E115" s="72"/>
      <c r="F115" s="72"/>
      <c r="G115" s="72"/>
    </row>
    <row r="116" spans="1:7">
      <c r="A116" s="10"/>
      <c r="B116" s="44"/>
      <c r="C116" s="72"/>
      <c r="D116" s="72"/>
      <c r="E116" s="72"/>
      <c r="F116" s="72"/>
      <c r="G116" s="72"/>
    </row>
    <row r="117" spans="1:7">
      <c r="A117" s="10"/>
      <c r="B117" s="44"/>
      <c r="C117" s="72"/>
      <c r="D117" s="72"/>
      <c r="E117" s="72"/>
      <c r="F117" s="72"/>
      <c r="G117" s="72"/>
    </row>
    <row r="118" spans="1:7">
      <c r="A118" s="10"/>
      <c r="B118" s="44"/>
      <c r="C118" s="72"/>
      <c r="D118" s="72"/>
      <c r="E118" s="72"/>
      <c r="F118" s="72"/>
      <c r="G118" s="72"/>
    </row>
    <row r="119" spans="1:7">
      <c r="A119" s="10"/>
      <c r="B119" s="44"/>
      <c r="C119" s="72"/>
      <c r="D119" s="72"/>
      <c r="E119" s="72"/>
      <c r="F119" s="72"/>
      <c r="G119" s="72"/>
    </row>
    <row r="120" spans="1:7">
      <c r="A120" s="10"/>
      <c r="B120" s="44"/>
      <c r="C120" s="72"/>
      <c r="D120" s="72"/>
      <c r="E120" s="72"/>
      <c r="F120" s="72"/>
      <c r="G120" s="72"/>
    </row>
    <row r="121" spans="1:7">
      <c r="A121" s="10"/>
      <c r="B121" s="44"/>
      <c r="C121" s="72"/>
      <c r="D121" s="72"/>
      <c r="E121" s="72"/>
      <c r="F121" s="72"/>
      <c r="G121" s="72"/>
    </row>
    <row r="122" spans="1:7">
      <c r="A122" s="10"/>
      <c r="B122" s="44"/>
      <c r="C122" s="72"/>
      <c r="D122" s="72"/>
      <c r="E122" s="72"/>
      <c r="F122" s="72"/>
      <c r="G122" s="72"/>
    </row>
    <row r="123" spans="1:7">
      <c r="A123" s="10"/>
      <c r="B123" s="44"/>
      <c r="C123" s="72"/>
      <c r="D123" s="72"/>
      <c r="E123" s="72"/>
      <c r="F123" s="72"/>
      <c r="G123" s="72"/>
    </row>
    <row r="124" spans="1:7">
      <c r="A124" s="10"/>
      <c r="B124" s="44"/>
      <c r="C124" s="72"/>
      <c r="D124" s="72"/>
      <c r="E124" s="72"/>
      <c r="F124" s="72"/>
      <c r="G124" s="72"/>
    </row>
    <row r="125" spans="1:7">
      <c r="A125" s="10"/>
      <c r="B125" s="44"/>
      <c r="C125" s="72"/>
      <c r="D125" s="72"/>
      <c r="E125" s="72"/>
      <c r="F125" s="72"/>
      <c r="G125" s="72"/>
    </row>
    <row r="126" spans="1:7">
      <c r="A126" s="10"/>
      <c r="B126" s="44"/>
      <c r="C126" s="72"/>
      <c r="D126" s="72"/>
      <c r="E126" s="72"/>
      <c r="F126" s="72"/>
      <c r="G126" s="72"/>
    </row>
    <row r="127" spans="1:7">
      <c r="A127" s="10"/>
      <c r="B127" s="44"/>
      <c r="C127" s="72"/>
      <c r="D127" s="72"/>
      <c r="E127" s="72"/>
      <c r="F127" s="72"/>
      <c r="G127" s="72"/>
    </row>
    <row r="128" spans="1:7">
      <c r="A128" s="10"/>
      <c r="B128" s="44"/>
      <c r="C128" s="72"/>
      <c r="D128" s="72"/>
      <c r="E128" s="72"/>
      <c r="F128" s="72"/>
      <c r="G128" s="72"/>
    </row>
    <row r="129" spans="1:7">
      <c r="A129" s="10"/>
      <c r="B129" s="44"/>
      <c r="C129" s="72"/>
      <c r="D129" s="72"/>
      <c r="E129" s="72"/>
      <c r="F129" s="72"/>
      <c r="G129" s="72"/>
    </row>
    <row r="130" spans="1:7">
      <c r="A130" s="10"/>
      <c r="B130" s="44"/>
      <c r="C130" s="72"/>
      <c r="D130" s="72"/>
      <c r="E130" s="72"/>
      <c r="F130" s="72"/>
      <c r="G130" s="72"/>
    </row>
    <row r="131" spans="1:7">
      <c r="A131" s="10"/>
      <c r="B131" s="44"/>
      <c r="C131" s="72"/>
      <c r="D131" s="72"/>
      <c r="E131" s="72"/>
      <c r="F131" s="72"/>
      <c r="G131" s="72"/>
    </row>
    <row r="132" spans="1:7">
      <c r="A132" s="10"/>
      <c r="B132" s="44"/>
      <c r="C132" s="72"/>
      <c r="D132" s="72"/>
      <c r="E132" s="72"/>
      <c r="F132" s="72"/>
      <c r="G132" s="72"/>
    </row>
    <row r="133" spans="1:7">
      <c r="A133" s="10"/>
      <c r="B133" s="44"/>
      <c r="C133" s="72"/>
      <c r="D133" s="72"/>
      <c r="E133" s="72"/>
      <c r="F133" s="72"/>
      <c r="G133" s="72"/>
    </row>
    <row r="134" spans="1:7">
      <c r="A134" s="10"/>
      <c r="B134" s="44"/>
      <c r="C134" s="72"/>
      <c r="D134" s="72"/>
      <c r="E134" s="72"/>
      <c r="F134" s="72"/>
      <c r="G134" s="72"/>
    </row>
    <row r="135" spans="1:7">
      <c r="A135" s="10"/>
      <c r="B135" s="44"/>
      <c r="C135" s="72"/>
      <c r="D135" s="72"/>
      <c r="E135" s="72"/>
      <c r="F135" s="72"/>
      <c r="G135" s="72"/>
    </row>
    <row r="136" spans="1:7">
      <c r="A136" s="10"/>
      <c r="B136" s="44"/>
      <c r="C136" s="72"/>
      <c r="D136" s="72"/>
      <c r="E136" s="72"/>
      <c r="F136" s="72"/>
      <c r="G136" s="72"/>
    </row>
    <row r="137" spans="1:7">
      <c r="A137" s="10"/>
      <c r="B137" s="44"/>
      <c r="C137" s="72"/>
      <c r="D137" s="72"/>
      <c r="E137" s="72"/>
      <c r="F137" s="72"/>
      <c r="G137" s="72"/>
    </row>
    <row r="138" spans="1:7">
      <c r="A138" s="10"/>
      <c r="B138" s="44"/>
      <c r="C138" s="72"/>
      <c r="D138" s="72"/>
      <c r="E138" s="72"/>
      <c r="F138" s="72"/>
      <c r="G138" s="72"/>
    </row>
    <row r="139" spans="1:7">
      <c r="A139" s="10"/>
      <c r="B139" s="44"/>
      <c r="C139" s="72"/>
      <c r="D139" s="72"/>
      <c r="E139" s="72"/>
      <c r="F139" s="72"/>
      <c r="G139" s="72"/>
    </row>
    <row r="140" spans="1:7">
      <c r="A140" s="10"/>
      <c r="B140" s="44"/>
      <c r="C140" s="72"/>
      <c r="D140" s="72"/>
      <c r="E140" s="72"/>
      <c r="F140" s="72"/>
      <c r="G140" s="72"/>
    </row>
    <row r="141" spans="1:7">
      <c r="A141" s="10"/>
      <c r="B141" s="44"/>
      <c r="C141" s="72"/>
      <c r="D141" s="72"/>
      <c r="E141" s="72"/>
      <c r="F141" s="72"/>
      <c r="G141" s="72"/>
    </row>
    <row r="142" spans="1:7">
      <c r="A142" s="10"/>
      <c r="B142" s="44"/>
      <c r="C142" s="72"/>
      <c r="D142" s="72"/>
      <c r="E142" s="72"/>
      <c r="F142" s="72"/>
      <c r="G142" s="72"/>
    </row>
    <row r="143" spans="1:7">
      <c r="A143" s="10"/>
      <c r="B143" s="44"/>
      <c r="C143" s="72"/>
      <c r="D143" s="72"/>
      <c r="E143" s="72"/>
      <c r="F143" s="72"/>
      <c r="G143" s="72"/>
    </row>
    <row r="144" spans="1:7">
      <c r="A144" s="10"/>
      <c r="B144" s="44"/>
      <c r="C144" s="72"/>
      <c r="D144" s="72"/>
      <c r="E144" s="72"/>
      <c r="F144" s="72"/>
      <c r="G144" s="72"/>
    </row>
    <row r="145" spans="1:7">
      <c r="A145" s="10"/>
      <c r="B145" s="44"/>
      <c r="C145" s="72"/>
      <c r="D145" s="72"/>
      <c r="E145" s="72"/>
      <c r="F145" s="72"/>
      <c r="G145" s="72"/>
    </row>
    <row r="146" spans="1:7">
      <c r="A146" s="10"/>
      <c r="B146" s="44"/>
      <c r="C146" s="72"/>
      <c r="D146" s="72"/>
      <c r="E146" s="72"/>
      <c r="F146" s="72"/>
      <c r="G146" s="72"/>
    </row>
    <row r="147" spans="1:7">
      <c r="A147" s="10"/>
      <c r="B147" s="44"/>
      <c r="C147" s="72"/>
      <c r="D147" s="72"/>
      <c r="E147" s="72"/>
      <c r="F147" s="72"/>
      <c r="G147" s="72"/>
    </row>
    <row r="148" spans="1:7">
      <c r="A148" s="10"/>
      <c r="B148" s="44"/>
      <c r="C148" s="72"/>
      <c r="D148" s="72"/>
      <c r="E148" s="72"/>
      <c r="F148" s="72"/>
      <c r="G148" s="72"/>
    </row>
    <row r="149" spans="1:7">
      <c r="A149" s="10"/>
      <c r="B149" s="44"/>
      <c r="C149" s="72"/>
      <c r="D149" s="72"/>
      <c r="E149" s="72"/>
      <c r="F149" s="72"/>
      <c r="G149" s="72"/>
    </row>
    <row r="150" spans="1:7">
      <c r="A150" s="10"/>
      <c r="B150" s="44"/>
      <c r="C150" s="72"/>
      <c r="D150" s="72"/>
      <c r="E150" s="72"/>
      <c r="F150" s="72"/>
      <c r="G150" s="72"/>
    </row>
    <row r="151" spans="1:7">
      <c r="A151" s="10"/>
      <c r="B151" s="44"/>
      <c r="C151" s="72"/>
      <c r="D151" s="72"/>
      <c r="E151" s="72"/>
      <c r="F151" s="72"/>
      <c r="G151" s="72"/>
    </row>
    <row r="152" spans="1:7">
      <c r="A152" s="10"/>
      <c r="B152" s="44"/>
      <c r="C152" s="72"/>
      <c r="D152" s="72"/>
      <c r="E152" s="72"/>
      <c r="F152" s="72"/>
      <c r="G152" s="72"/>
    </row>
    <row r="153" spans="1:7">
      <c r="A153" s="10"/>
      <c r="B153" s="44"/>
      <c r="C153" s="72"/>
      <c r="D153" s="72"/>
      <c r="E153" s="72"/>
      <c r="F153" s="72"/>
      <c r="G153" s="72"/>
    </row>
    <row r="154" spans="1:7">
      <c r="A154" s="10"/>
      <c r="B154" s="44"/>
      <c r="C154" s="72"/>
      <c r="D154" s="72"/>
      <c r="E154" s="72"/>
      <c r="F154" s="72"/>
      <c r="G154" s="72"/>
    </row>
    <row r="155" spans="1:7">
      <c r="A155" s="10"/>
      <c r="B155" s="44"/>
      <c r="C155" s="72"/>
      <c r="D155" s="72"/>
      <c r="E155" s="72"/>
      <c r="F155" s="72"/>
      <c r="G155" s="72"/>
    </row>
    <row r="156" spans="1:7">
      <c r="A156" s="10"/>
      <c r="B156" s="44"/>
      <c r="C156" s="72"/>
      <c r="D156" s="72"/>
      <c r="E156" s="72"/>
      <c r="F156" s="72"/>
      <c r="G156" s="72"/>
    </row>
    <row r="157" spans="1:7">
      <c r="A157" s="10"/>
      <c r="B157" s="44"/>
      <c r="C157" s="72"/>
      <c r="D157" s="72"/>
      <c r="E157" s="72"/>
      <c r="F157" s="72"/>
      <c r="G157" s="72"/>
    </row>
    <row r="158" spans="1:7">
      <c r="A158" s="10"/>
      <c r="B158" s="44"/>
      <c r="C158" s="72"/>
      <c r="D158" s="72"/>
      <c r="E158" s="72"/>
      <c r="F158" s="72"/>
      <c r="G158" s="72"/>
    </row>
    <row r="159" spans="1:7">
      <c r="A159" s="10"/>
      <c r="B159" s="44"/>
      <c r="C159" s="72"/>
      <c r="D159" s="72"/>
      <c r="E159" s="72"/>
      <c r="F159" s="72"/>
      <c r="G159" s="72"/>
    </row>
    <row r="160" spans="1:7">
      <c r="A160" s="10"/>
      <c r="B160" s="44"/>
      <c r="C160" s="72"/>
      <c r="D160" s="72"/>
      <c r="E160" s="72"/>
      <c r="F160" s="72"/>
      <c r="G160" s="72"/>
    </row>
    <row r="161" spans="1:7">
      <c r="A161" s="10"/>
      <c r="B161" s="44"/>
      <c r="C161" s="72"/>
      <c r="D161" s="72"/>
      <c r="E161" s="72"/>
      <c r="F161" s="72"/>
      <c r="G161" s="72"/>
    </row>
    <row r="162" spans="1:7">
      <c r="A162" s="10"/>
      <c r="B162" s="44"/>
      <c r="C162" s="72"/>
      <c r="D162" s="72"/>
      <c r="E162" s="72"/>
      <c r="F162" s="72"/>
      <c r="G162" s="72"/>
    </row>
    <row r="163" spans="1:7">
      <c r="A163" s="10"/>
      <c r="B163" s="44"/>
      <c r="C163" s="72"/>
      <c r="D163" s="72"/>
      <c r="E163" s="72"/>
      <c r="F163" s="72"/>
      <c r="G163" s="72"/>
    </row>
    <row r="164" spans="1:7">
      <c r="A164" s="10"/>
      <c r="B164" s="44"/>
      <c r="C164" s="72"/>
      <c r="D164" s="72"/>
      <c r="E164" s="72"/>
      <c r="F164" s="72"/>
      <c r="G164" s="72"/>
    </row>
    <row r="165" spans="1:7">
      <c r="A165" s="10"/>
      <c r="B165" s="44"/>
      <c r="C165" s="72"/>
      <c r="D165" s="72"/>
      <c r="E165" s="72"/>
      <c r="F165" s="72"/>
      <c r="G165" s="72"/>
    </row>
    <row r="166" spans="1:7">
      <c r="A166" s="10"/>
      <c r="B166" s="44"/>
      <c r="C166" s="72"/>
      <c r="D166" s="72"/>
      <c r="E166" s="72"/>
      <c r="F166" s="72"/>
      <c r="G166" s="72"/>
    </row>
    <row r="167" spans="1:7">
      <c r="A167" s="10"/>
      <c r="B167" s="44"/>
      <c r="C167" s="72"/>
      <c r="D167" s="72"/>
      <c r="E167" s="72"/>
      <c r="F167" s="72"/>
      <c r="G167" s="72"/>
    </row>
    <row r="168" spans="1:7">
      <c r="A168" s="10"/>
      <c r="B168" s="44"/>
      <c r="C168" s="72"/>
      <c r="D168" s="72"/>
      <c r="E168" s="72"/>
      <c r="F168" s="72"/>
      <c r="G168" s="72"/>
    </row>
    <row r="169" spans="1:7">
      <c r="A169" s="10"/>
      <c r="B169" s="44"/>
      <c r="C169" s="72"/>
      <c r="D169" s="72"/>
      <c r="E169" s="72"/>
      <c r="F169" s="72"/>
      <c r="G169" s="72"/>
    </row>
    <row r="170" spans="1:7">
      <c r="A170" s="10"/>
      <c r="B170" s="44"/>
      <c r="C170" s="72"/>
      <c r="D170" s="72"/>
      <c r="E170" s="72"/>
      <c r="F170" s="72"/>
      <c r="G170" s="72"/>
    </row>
    <row r="171" spans="1:7">
      <c r="A171" s="10"/>
      <c r="B171" s="44"/>
      <c r="C171" s="72"/>
      <c r="D171" s="72"/>
      <c r="E171" s="72"/>
      <c r="F171" s="72"/>
      <c r="G171" s="72"/>
    </row>
    <row r="172" spans="1:7">
      <c r="A172" s="10"/>
      <c r="B172" s="44"/>
      <c r="C172" s="72"/>
      <c r="D172" s="72"/>
      <c r="E172" s="72"/>
      <c r="F172" s="72"/>
      <c r="G172" s="72"/>
    </row>
    <row r="173" spans="1:7">
      <c r="A173" s="10"/>
      <c r="B173" s="44"/>
      <c r="C173" s="72"/>
      <c r="D173" s="72"/>
      <c r="E173" s="72"/>
      <c r="F173" s="72"/>
      <c r="G173" s="72"/>
    </row>
    <row r="174" spans="1:7">
      <c r="A174" s="10"/>
      <c r="B174" s="44"/>
      <c r="C174" s="72"/>
      <c r="D174" s="72"/>
      <c r="E174" s="72"/>
      <c r="F174" s="72"/>
      <c r="G174" s="72"/>
    </row>
    <row r="175" spans="1:7">
      <c r="A175" s="10"/>
      <c r="B175" s="44"/>
      <c r="C175" s="72"/>
      <c r="D175" s="72"/>
      <c r="E175" s="72"/>
      <c r="F175" s="72"/>
      <c r="G175" s="72"/>
    </row>
    <row r="176" spans="1:7">
      <c r="A176" s="10"/>
      <c r="B176" s="44"/>
      <c r="C176" s="72"/>
      <c r="D176" s="72"/>
      <c r="E176" s="72"/>
      <c r="F176" s="72"/>
      <c r="G176" s="72"/>
    </row>
    <row r="177" spans="1:7">
      <c r="A177" s="10"/>
      <c r="B177" s="44"/>
      <c r="C177" s="72"/>
      <c r="D177" s="72"/>
      <c r="E177" s="72"/>
      <c r="F177" s="72"/>
      <c r="G177" s="72"/>
    </row>
    <row r="178" spans="1:7">
      <c r="A178" s="10"/>
      <c r="B178" s="44"/>
      <c r="C178" s="72"/>
      <c r="D178" s="72"/>
      <c r="E178" s="72"/>
      <c r="F178" s="72"/>
      <c r="G178" s="72"/>
    </row>
    <row r="179" spans="1:7">
      <c r="A179" s="10"/>
      <c r="B179" s="44"/>
      <c r="C179" s="72"/>
      <c r="D179" s="72"/>
      <c r="E179" s="72"/>
      <c r="F179" s="72"/>
      <c r="G179" s="72"/>
    </row>
    <row r="180" spans="1:7">
      <c r="A180" s="10"/>
      <c r="B180" s="44"/>
      <c r="C180" s="72"/>
      <c r="D180" s="72"/>
      <c r="E180" s="72"/>
      <c r="F180" s="72"/>
      <c r="G180" s="72"/>
    </row>
    <row r="181" spans="1:7">
      <c r="A181" s="10"/>
      <c r="B181" s="44"/>
      <c r="C181" s="72"/>
      <c r="D181" s="72"/>
      <c r="E181" s="72"/>
      <c r="F181" s="72"/>
      <c r="G181" s="72"/>
    </row>
    <row r="182" spans="1:7">
      <c r="A182" s="10"/>
      <c r="B182" s="44"/>
      <c r="C182" s="72"/>
      <c r="D182" s="72"/>
      <c r="E182" s="72"/>
      <c r="F182" s="72"/>
      <c r="G182" s="72"/>
    </row>
    <row r="183" spans="1:7">
      <c r="A183" s="10"/>
      <c r="B183" s="44"/>
      <c r="C183" s="72"/>
      <c r="D183" s="72"/>
      <c r="E183" s="72"/>
      <c r="F183" s="72"/>
      <c r="G183" s="72"/>
    </row>
    <row r="184" spans="1:7">
      <c r="A184" s="10"/>
      <c r="B184" s="44"/>
      <c r="C184" s="72"/>
      <c r="D184" s="72"/>
      <c r="E184" s="72"/>
      <c r="F184" s="72"/>
      <c r="G184" s="72"/>
    </row>
    <row r="185" spans="1:7">
      <c r="A185" s="10"/>
      <c r="B185" s="44"/>
      <c r="C185" s="72"/>
      <c r="D185" s="72"/>
      <c r="E185" s="72"/>
      <c r="F185" s="72"/>
      <c r="G185" s="72"/>
    </row>
    <row r="186" spans="1:7">
      <c r="A186" s="10"/>
      <c r="B186" s="44"/>
      <c r="C186" s="72"/>
      <c r="D186" s="72"/>
      <c r="E186" s="72"/>
      <c r="F186" s="72"/>
      <c r="G186" s="72"/>
    </row>
    <row r="187" spans="1:7">
      <c r="A187" s="10"/>
      <c r="B187" s="44"/>
      <c r="C187" s="72"/>
      <c r="D187" s="72"/>
      <c r="E187" s="72"/>
      <c r="F187" s="72"/>
      <c r="G187" s="72"/>
    </row>
    <row r="188" spans="1:7">
      <c r="A188" s="10"/>
      <c r="B188" s="44"/>
      <c r="C188" s="72"/>
      <c r="D188" s="72"/>
      <c r="E188" s="72"/>
      <c r="F188" s="72"/>
      <c r="G188" s="72"/>
    </row>
    <row r="189" spans="1:7">
      <c r="A189" s="10"/>
      <c r="B189" s="44"/>
      <c r="C189" s="72"/>
      <c r="D189" s="72"/>
      <c r="E189" s="72"/>
      <c r="F189" s="72"/>
      <c r="G189" s="72"/>
    </row>
    <row r="190" spans="1:7">
      <c r="A190" s="10"/>
      <c r="B190" s="44"/>
      <c r="C190" s="72"/>
      <c r="D190" s="72"/>
      <c r="E190" s="72"/>
      <c r="F190" s="72"/>
      <c r="G190" s="72"/>
    </row>
    <row r="191" spans="1:7">
      <c r="A191" s="10"/>
      <c r="B191" s="44"/>
      <c r="C191" s="72"/>
      <c r="D191" s="72"/>
      <c r="E191" s="72"/>
      <c r="F191" s="72"/>
      <c r="G191" s="72"/>
    </row>
    <row r="192" spans="1:7">
      <c r="A192" s="10"/>
      <c r="B192" s="44"/>
      <c r="C192" s="72"/>
      <c r="D192" s="72"/>
      <c r="E192" s="72"/>
      <c r="F192" s="72"/>
      <c r="G192" s="72"/>
    </row>
    <row r="193" spans="1:7">
      <c r="A193" s="10"/>
      <c r="B193" s="44"/>
      <c r="C193" s="72"/>
      <c r="D193" s="72"/>
      <c r="E193" s="72"/>
      <c r="F193" s="72"/>
      <c r="G193" s="72"/>
    </row>
    <row r="194" spans="1:7">
      <c r="A194" s="10"/>
      <c r="B194" s="44"/>
      <c r="C194" s="72"/>
      <c r="D194" s="72"/>
      <c r="E194" s="72"/>
      <c r="F194" s="72"/>
      <c r="G194" s="72"/>
    </row>
    <row r="195" spans="1:7">
      <c r="A195" s="10"/>
      <c r="B195" s="44"/>
      <c r="C195" s="72"/>
      <c r="D195" s="72"/>
      <c r="E195" s="72"/>
      <c r="F195" s="72"/>
      <c r="G195" s="72"/>
    </row>
    <row r="196" spans="1:7">
      <c r="A196" s="10"/>
      <c r="B196" s="44"/>
      <c r="C196" s="72"/>
      <c r="D196" s="72"/>
      <c r="E196" s="72"/>
      <c r="F196" s="72"/>
      <c r="G196" s="72"/>
    </row>
    <row r="197" spans="1:7">
      <c r="A197" s="10"/>
      <c r="B197" s="44"/>
      <c r="C197" s="72"/>
      <c r="D197" s="72"/>
      <c r="E197" s="72"/>
      <c r="F197" s="72"/>
      <c r="G197" s="72"/>
    </row>
    <row r="198" spans="1:7">
      <c r="A198" s="10"/>
      <c r="B198" s="44"/>
      <c r="C198" s="72"/>
      <c r="D198" s="72"/>
      <c r="E198" s="72"/>
      <c r="F198" s="72"/>
      <c r="G198" s="72"/>
    </row>
    <row r="199" spans="1:7">
      <c r="A199" s="10"/>
      <c r="B199" s="44"/>
      <c r="C199" s="72"/>
      <c r="D199" s="72"/>
      <c r="E199" s="72"/>
      <c r="F199" s="72"/>
      <c r="G199" s="72"/>
    </row>
    <row r="200" spans="1:7">
      <c r="A200" s="10"/>
      <c r="B200" s="44"/>
      <c r="C200" s="72"/>
      <c r="D200" s="72"/>
      <c r="E200" s="72"/>
      <c r="F200" s="72"/>
      <c r="G200" s="72"/>
    </row>
    <row r="201" spans="1:7">
      <c r="A201" s="10"/>
      <c r="B201" s="44"/>
      <c r="C201" s="72"/>
      <c r="D201" s="72"/>
      <c r="E201" s="72"/>
      <c r="F201" s="72"/>
      <c r="G201" s="72"/>
    </row>
    <row r="202" spans="1:7">
      <c r="A202" s="10"/>
      <c r="B202" s="44"/>
      <c r="C202" s="72"/>
      <c r="D202" s="72"/>
      <c r="E202" s="72"/>
      <c r="F202" s="72"/>
      <c r="G202" s="72"/>
    </row>
    <row r="203" spans="1:7">
      <c r="A203" s="10"/>
      <c r="B203" s="44"/>
      <c r="C203" s="72"/>
      <c r="D203" s="72"/>
      <c r="E203" s="72"/>
      <c r="F203" s="72"/>
      <c r="G203" s="72"/>
    </row>
    <row r="204" spans="1:7">
      <c r="A204" s="10"/>
      <c r="B204" s="44"/>
      <c r="C204" s="72"/>
      <c r="D204" s="72"/>
      <c r="E204" s="72"/>
      <c r="F204" s="72"/>
      <c r="G204" s="72"/>
    </row>
    <row r="205" spans="1:7">
      <c r="A205" s="10"/>
      <c r="B205" s="44"/>
      <c r="C205" s="72"/>
      <c r="D205" s="72"/>
      <c r="E205" s="72"/>
      <c r="F205" s="72"/>
      <c r="G205" s="72"/>
    </row>
    <row r="206" spans="1:7">
      <c r="A206" s="10"/>
      <c r="B206" s="44"/>
      <c r="C206" s="72"/>
      <c r="D206" s="72"/>
      <c r="E206" s="72"/>
      <c r="F206" s="72"/>
      <c r="G206" s="72"/>
    </row>
    <row r="207" spans="1:7">
      <c r="A207" s="10"/>
      <c r="B207" s="44"/>
      <c r="C207" s="72"/>
      <c r="D207" s="72"/>
      <c r="E207" s="72"/>
      <c r="F207" s="72"/>
      <c r="G207" s="72"/>
    </row>
    <row r="208" spans="1:7">
      <c r="A208" s="10"/>
      <c r="B208" s="44"/>
      <c r="C208" s="72"/>
      <c r="D208" s="72"/>
      <c r="E208" s="72"/>
      <c r="F208" s="72"/>
      <c r="G208" s="72"/>
    </row>
    <row r="209" spans="1:7">
      <c r="A209" s="10"/>
      <c r="B209" s="44"/>
      <c r="C209" s="72"/>
      <c r="D209" s="72"/>
      <c r="E209" s="72"/>
      <c r="F209" s="72"/>
      <c r="G209" s="72"/>
    </row>
    <row r="210" spans="1:7">
      <c r="A210" s="10"/>
      <c r="B210" s="44"/>
      <c r="C210" s="72"/>
      <c r="D210" s="72"/>
      <c r="E210" s="72"/>
      <c r="F210" s="72"/>
      <c r="G210" s="72"/>
    </row>
    <row r="211" spans="1:7">
      <c r="A211" s="10"/>
      <c r="B211" s="44"/>
      <c r="C211" s="72"/>
      <c r="D211" s="72"/>
      <c r="E211" s="72"/>
      <c r="F211" s="72"/>
      <c r="G211" s="72"/>
    </row>
    <row r="212" spans="1:7">
      <c r="A212" s="10"/>
      <c r="B212" s="44"/>
      <c r="C212" s="72"/>
      <c r="D212" s="72"/>
      <c r="E212" s="72"/>
      <c r="F212" s="72"/>
      <c r="G212" s="72"/>
    </row>
    <row r="213" spans="1:7">
      <c r="A213" s="10"/>
      <c r="B213" s="44"/>
      <c r="C213" s="72"/>
      <c r="D213" s="72"/>
      <c r="E213" s="72"/>
      <c r="F213" s="72"/>
      <c r="G213" s="72"/>
    </row>
    <row r="214" spans="1:7">
      <c r="A214" s="10"/>
      <c r="B214" s="44"/>
      <c r="C214" s="72"/>
      <c r="D214" s="72"/>
      <c r="E214" s="72"/>
      <c r="F214" s="72"/>
      <c r="G214" s="72"/>
    </row>
    <row r="215" spans="1:7">
      <c r="A215" s="10"/>
      <c r="B215" s="44"/>
      <c r="C215" s="72"/>
      <c r="D215" s="72"/>
      <c r="E215" s="72"/>
      <c r="F215" s="72"/>
      <c r="G215" s="72"/>
    </row>
    <row r="216" spans="1:7">
      <c r="A216" s="10"/>
      <c r="B216" s="44"/>
      <c r="C216" s="72"/>
      <c r="D216" s="72"/>
      <c r="E216" s="72"/>
      <c r="F216" s="72"/>
      <c r="G216" s="72"/>
    </row>
    <row r="217" spans="1:7">
      <c r="A217" s="10"/>
      <c r="B217" s="44"/>
      <c r="C217" s="72"/>
      <c r="D217" s="72"/>
      <c r="E217" s="72"/>
      <c r="F217" s="72"/>
      <c r="G217" s="72"/>
    </row>
    <row r="218" spans="1:7">
      <c r="A218" s="10"/>
      <c r="B218" s="44"/>
      <c r="C218" s="72"/>
      <c r="D218" s="72"/>
      <c r="E218" s="72"/>
      <c r="F218" s="72"/>
      <c r="G218" s="72"/>
    </row>
    <row r="219" spans="1:7">
      <c r="A219" s="10"/>
      <c r="B219" s="44"/>
      <c r="C219" s="72"/>
      <c r="D219" s="72"/>
      <c r="E219" s="72"/>
      <c r="F219" s="72"/>
      <c r="G219" s="72"/>
    </row>
    <row r="220" spans="1:7">
      <c r="A220" s="10"/>
      <c r="B220" s="44"/>
      <c r="C220" s="72"/>
      <c r="D220" s="72"/>
      <c r="E220" s="72"/>
      <c r="F220" s="72"/>
      <c r="G220" s="72"/>
    </row>
    <row r="221" spans="1:7">
      <c r="A221" s="10"/>
      <c r="B221" s="44"/>
      <c r="C221" s="72"/>
      <c r="D221" s="72"/>
      <c r="E221" s="72"/>
      <c r="F221" s="72"/>
      <c r="G221" s="72"/>
    </row>
    <row r="222" spans="1:7">
      <c r="A222" s="10"/>
      <c r="B222" s="44"/>
      <c r="C222" s="72"/>
      <c r="D222" s="72"/>
      <c r="E222" s="72"/>
      <c r="F222" s="72"/>
      <c r="G222" s="72"/>
    </row>
    <row r="223" spans="1:7">
      <c r="A223" s="10"/>
      <c r="B223" s="44"/>
      <c r="C223" s="72"/>
      <c r="D223" s="72"/>
      <c r="E223" s="72"/>
      <c r="F223" s="72"/>
      <c r="G223" s="72"/>
    </row>
    <row r="224" spans="1:7">
      <c r="A224" s="10"/>
      <c r="B224" s="44"/>
      <c r="C224" s="72"/>
      <c r="D224" s="72"/>
      <c r="E224" s="72"/>
      <c r="F224" s="72"/>
      <c r="G224" s="72"/>
    </row>
    <row r="225" spans="1:7">
      <c r="A225" s="10"/>
      <c r="B225" s="44"/>
      <c r="C225" s="72"/>
      <c r="D225" s="72"/>
      <c r="E225" s="72"/>
      <c r="F225" s="72"/>
      <c r="G225" s="72"/>
    </row>
    <row r="226" spans="1:7">
      <c r="A226" s="10"/>
      <c r="B226" s="44"/>
      <c r="C226" s="72"/>
      <c r="D226" s="72"/>
      <c r="E226" s="72"/>
      <c r="F226" s="72"/>
      <c r="G226" s="72"/>
    </row>
    <row r="227" spans="1:7">
      <c r="A227" s="10"/>
      <c r="B227" s="44"/>
      <c r="C227" s="72"/>
      <c r="D227" s="72"/>
      <c r="E227" s="72"/>
      <c r="F227" s="72"/>
      <c r="G227" s="72"/>
    </row>
    <row r="228" spans="1:7">
      <c r="A228" s="10"/>
      <c r="B228" s="44"/>
      <c r="C228" s="72"/>
      <c r="D228" s="72"/>
      <c r="E228" s="72"/>
      <c r="F228" s="72"/>
      <c r="G228" s="72"/>
    </row>
    <row r="229" spans="1:7">
      <c r="A229" s="10"/>
      <c r="B229" s="44"/>
      <c r="C229" s="72"/>
      <c r="D229" s="72"/>
      <c r="E229" s="72"/>
      <c r="F229" s="72"/>
      <c r="G229" s="72"/>
    </row>
    <row r="230" spans="1:7">
      <c r="A230" s="10"/>
      <c r="B230" s="44"/>
      <c r="C230" s="72"/>
      <c r="D230" s="72"/>
      <c r="E230" s="72"/>
      <c r="F230" s="72"/>
      <c r="G230" s="72"/>
    </row>
    <row r="231" spans="1:7">
      <c r="A231" s="10"/>
      <c r="B231" s="44"/>
      <c r="C231" s="72"/>
      <c r="D231" s="72"/>
      <c r="E231" s="72"/>
      <c r="F231" s="72"/>
      <c r="G231" s="72"/>
    </row>
    <row r="232" spans="1:7">
      <c r="A232" s="10"/>
      <c r="B232" s="44"/>
      <c r="C232" s="72"/>
      <c r="D232" s="72"/>
      <c r="E232" s="72"/>
      <c r="F232" s="72"/>
      <c r="G232" s="72"/>
    </row>
    <row r="233" spans="1:7">
      <c r="A233" s="10"/>
      <c r="B233" s="44"/>
      <c r="C233" s="72"/>
      <c r="D233" s="72"/>
      <c r="E233" s="72"/>
      <c r="F233" s="72"/>
      <c r="G233" s="72"/>
    </row>
    <row r="234" spans="1:7">
      <c r="A234" s="10"/>
      <c r="B234" s="44"/>
      <c r="C234" s="72"/>
      <c r="D234" s="72"/>
      <c r="E234" s="72"/>
      <c r="F234" s="72"/>
      <c r="G234" s="72"/>
    </row>
    <row r="235" spans="1:7">
      <c r="A235" s="10"/>
      <c r="B235" s="44"/>
      <c r="C235" s="72"/>
      <c r="D235" s="72"/>
      <c r="E235" s="72"/>
      <c r="F235" s="72"/>
      <c r="G235" s="72"/>
    </row>
    <row r="236" spans="1:7">
      <c r="A236" s="10"/>
      <c r="B236" s="44"/>
      <c r="C236" s="72"/>
      <c r="D236" s="72"/>
      <c r="E236" s="72"/>
      <c r="F236" s="72"/>
      <c r="G236" s="72"/>
    </row>
    <row r="237" spans="1:7">
      <c r="A237" s="10"/>
      <c r="B237" s="44"/>
      <c r="C237" s="72"/>
      <c r="D237" s="72"/>
      <c r="E237" s="72"/>
      <c r="F237" s="72"/>
      <c r="G237" s="72"/>
    </row>
    <row r="238" spans="1:7">
      <c r="A238" s="10"/>
      <c r="B238" s="44"/>
      <c r="C238" s="72"/>
      <c r="D238" s="72"/>
      <c r="E238" s="72"/>
      <c r="F238" s="72"/>
      <c r="G238" s="72"/>
    </row>
    <row r="239" spans="1:7">
      <c r="A239" s="10"/>
      <c r="B239" s="44"/>
      <c r="C239" s="72"/>
      <c r="D239" s="72"/>
      <c r="E239" s="72"/>
      <c r="F239" s="72"/>
      <c r="G239" s="72"/>
    </row>
    <row r="240" spans="1:7">
      <c r="A240" s="10"/>
      <c r="B240" s="44"/>
      <c r="C240" s="72"/>
      <c r="D240" s="72"/>
      <c r="E240" s="72"/>
      <c r="F240" s="72"/>
      <c r="G240" s="72"/>
    </row>
    <row r="241" spans="1:7">
      <c r="A241" s="10"/>
      <c r="B241" s="44"/>
      <c r="C241" s="72"/>
      <c r="D241" s="72"/>
      <c r="E241" s="72"/>
      <c r="F241" s="72"/>
      <c r="G241" s="72"/>
    </row>
    <row r="242" spans="1:7">
      <c r="A242" s="10"/>
      <c r="B242" s="44"/>
      <c r="C242" s="72"/>
      <c r="D242" s="72"/>
      <c r="E242" s="72"/>
      <c r="F242" s="72"/>
      <c r="G242" s="72"/>
    </row>
    <row r="243" spans="1:7">
      <c r="A243" s="10"/>
      <c r="B243" s="44"/>
      <c r="C243" s="72"/>
      <c r="D243" s="72"/>
      <c r="E243" s="72"/>
      <c r="F243" s="72"/>
      <c r="G243" s="72"/>
    </row>
    <row r="244" spans="1:7">
      <c r="A244" s="10"/>
      <c r="B244" s="44"/>
      <c r="C244" s="72"/>
      <c r="D244" s="72"/>
      <c r="E244" s="72"/>
      <c r="F244" s="72"/>
      <c r="G244" s="72"/>
    </row>
    <row r="245" spans="1:7">
      <c r="A245" s="10"/>
      <c r="B245" s="44"/>
      <c r="C245" s="72"/>
      <c r="D245" s="72"/>
      <c r="E245" s="72"/>
      <c r="F245" s="72"/>
      <c r="G245" s="72"/>
    </row>
    <row r="246" spans="1:7">
      <c r="A246" s="10"/>
      <c r="B246" s="44"/>
      <c r="C246" s="72"/>
      <c r="D246" s="72"/>
      <c r="E246" s="72"/>
      <c r="F246" s="72"/>
      <c r="G246" s="72"/>
    </row>
    <row r="247" spans="1:7">
      <c r="A247" s="10"/>
      <c r="B247" s="44"/>
      <c r="C247" s="72"/>
      <c r="D247" s="72"/>
      <c r="E247" s="72"/>
      <c r="F247" s="72"/>
      <c r="G247" s="72"/>
    </row>
    <row r="248" spans="1:7">
      <c r="A248" s="10"/>
      <c r="B248" s="44"/>
      <c r="C248" s="72"/>
      <c r="D248" s="72"/>
      <c r="E248" s="72"/>
      <c r="F248" s="72"/>
      <c r="G248" s="72"/>
    </row>
    <row r="249" spans="1:7">
      <c r="A249" s="10"/>
      <c r="B249" s="44"/>
      <c r="C249" s="72"/>
      <c r="D249" s="72"/>
      <c r="E249" s="72"/>
      <c r="F249" s="72"/>
      <c r="G249" s="72"/>
    </row>
    <row r="250" spans="1:7">
      <c r="A250" s="10"/>
      <c r="B250" s="44"/>
      <c r="C250" s="72"/>
      <c r="D250" s="72"/>
      <c r="E250" s="72"/>
      <c r="F250" s="72"/>
      <c r="G250" s="72"/>
    </row>
    <row r="251" spans="1:7">
      <c r="A251" s="10"/>
      <c r="B251" s="44"/>
      <c r="C251" s="72"/>
      <c r="D251" s="72"/>
      <c r="E251" s="72"/>
      <c r="F251" s="72"/>
      <c r="G251" s="72"/>
    </row>
    <row r="252" spans="1:7">
      <c r="A252" s="10"/>
      <c r="B252" s="44"/>
      <c r="C252" s="72"/>
      <c r="D252" s="72"/>
      <c r="E252" s="72"/>
      <c r="F252" s="72"/>
      <c r="G252" s="72"/>
    </row>
    <row r="253" spans="1:7">
      <c r="A253" s="10"/>
      <c r="B253" s="44"/>
      <c r="C253" s="72"/>
      <c r="D253" s="72"/>
      <c r="E253" s="72"/>
      <c r="F253" s="72"/>
      <c r="G253" s="72"/>
    </row>
    <row r="254" spans="1:7">
      <c r="A254" s="10"/>
      <c r="B254" s="44"/>
      <c r="C254" s="72"/>
      <c r="D254" s="72"/>
      <c r="E254" s="72"/>
      <c r="F254" s="72"/>
      <c r="G254" s="72"/>
    </row>
    <row r="255" spans="1:7">
      <c r="A255" s="10"/>
      <c r="B255" s="44"/>
      <c r="C255" s="72"/>
      <c r="D255" s="72"/>
      <c r="E255" s="72"/>
      <c r="F255" s="72"/>
      <c r="G255" s="72"/>
    </row>
    <row r="256" spans="1:7">
      <c r="A256" s="10"/>
      <c r="B256" s="44"/>
      <c r="C256" s="72"/>
      <c r="D256" s="72"/>
      <c r="E256" s="72"/>
      <c r="F256" s="72"/>
      <c r="G256" s="72"/>
    </row>
    <row r="257" spans="1:7">
      <c r="A257" s="10"/>
      <c r="B257" s="44"/>
      <c r="C257" s="72"/>
      <c r="D257" s="72"/>
      <c r="E257" s="72"/>
      <c r="F257" s="72"/>
      <c r="G257" s="72"/>
    </row>
    <row r="258" spans="1:7">
      <c r="A258" s="10"/>
      <c r="B258" s="44"/>
      <c r="C258" s="72"/>
      <c r="D258" s="72"/>
      <c r="E258" s="72"/>
      <c r="F258" s="72"/>
      <c r="G258" s="72"/>
    </row>
    <row r="259" spans="1:7">
      <c r="A259" s="10"/>
      <c r="B259" s="44"/>
      <c r="C259" s="72"/>
      <c r="D259" s="72"/>
      <c r="E259" s="72"/>
      <c r="F259" s="72"/>
      <c r="G259" s="72"/>
    </row>
    <row r="260" spans="1:7">
      <c r="A260" s="10"/>
      <c r="B260" s="44"/>
      <c r="C260" s="72"/>
      <c r="D260" s="72"/>
      <c r="E260" s="72"/>
      <c r="F260" s="72"/>
      <c r="G260" s="72"/>
    </row>
    <row r="261" spans="1:7">
      <c r="A261" s="10"/>
      <c r="B261" s="44"/>
      <c r="C261" s="72"/>
      <c r="D261" s="72"/>
      <c r="E261" s="72"/>
      <c r="F261" s="72"/>
      <c r="G261" s="72"/>
    </row>
    <row r="262" spans="1:7">
      <c r="A262" s="10"/>
      <c r="B262" s="44"/>
      <c r="C262" s="72"/>
      <c r="D262" s="72"/>
      <c r="E262" s="72"/>
      <c r="F262" s="72"/>
      <c r="G262" s="72"/>
    </row>
    <row r="263" spans="1:7">
      <c r="A263" s="10"/>
      <c r="B263" s="44"/>
      <c r="C263" s="72"/>
      <c r="D263" s="72"/>
      <c r="E263" s="72"/>
      <c r="F263" s="72"/>
      <c r="G263" s="72"/>
    </row>
    <row r="264" spans="1:7">
      <c r="A264" s="10"/>
      <c r="B264" s="44"/>
      <c r="C264" s="72"/>
      <c r="D264" s="72"/>
      <c r="E264" s="72"/>
      <c r="F264" s="72"/>
      <c r="G264" s="72"/>
    </row>
    <row r="265" spans="1:7">
      <c r="A265" s="10"/>
      <c r="B265" s="44"/>
      <c r="C265" s="72"/>
      <c r="D265" s="72"/>
      <c r="E265" s="72"/>
      <c r="F265" s="72"/>
      <c r="G265" s="72"/>
    </row>
    <row r="266" spans="1:7">
      <c r="A266" s="10"/>
      <c r="B266" s="44"/>
      <c r="C266" s="72"/>
      <c r="D266" s="72"/>
      <c r="E266" s="72"/>
      <c r="F266" s="72"/>
      <c r="G266" s="72"/>
    </row>
    <row r="267" spans="1:7">
      <c r="A267" s="10"/>
      <c r="B267" s="44"/>
      <c r="C267" s="72"/>
      <c r="D267" s="72"/>
      <c r="E267" s="72"/>
      <c r="F267" s="72"/>
      <c r="G267" s="72"/>
    </row>
    <row r="268" spans="1:7">
      <c r="A268" s="10"/>
      <c r="B268" s="44"/>
      <c r="C268" s="72"/>
      <c r="D268" s="72"/>
      <c r="E268" s="72"/>
      <c r="F268" s="72"/>
      <c r="G268" s="72"/>
    </row>
    <row r="269" spans="1:7">
      <c r="A269" s="10"/>
      <c r="B269" s="44"/>
      <c r="C269" s="72"/>
      <c r="D269" s="72"/>
      <c r="E269" s="72"/>
      <c r="F269" s="72"/>
      <c r="G269" s="72"/>
    </row>
    <row r="270" spans="1:7">
      <c r="A270" s="10"/>
      <c r="B270" s="44"/>
      <c r="C270" s="72"/>
      <c r="D270" s="72"/>
      <c r="E270" s="72"/>
      <c r="F270" s="72"/>
      <c r="G270" s="72"/>
    </row>
    <row r="271" spans="1:7">
      <c r="A271" s="10"/>
      <c r="B271" s="44"/>
      <c r="C271" s="72"/>
      <c r="D271" s="72"/>
      <c r="E271" s="72"/>
      <c r="F271" s="72"/>
      <c r="G271" s="72"/>
    </row>
    <row r="272" spans="1:7">
      <c r="A272" s="10"/>
      <c r="B272" s="44"/>
      <c r="C272" s="72"/>
      <c r="D272" s="72"/>
      <c r="E272" s="72"/>
      <c r="F272" s="72"/>
      <c r="G272" s="72"/>
    </row>
    <row r="273" spans="1:7">
      <c r="A273" s="10"/>
      <c r="B273" s="44"/>
      <c r="C273" s="72"/>
      <c r="D273" s="72"/>
      <c r="E273" s="72"/>
      <c r="F273" s="72"/>
      <c r="G273" s="72"/>
    </row>
    <row r="274" spans="1:7">
      <c r="A274" s="10"/>
      <c r="B274" s="44"/>
      <c r="C274" s="72"/>
      <c r="D274" s="72"/>
      <c r="E274" s="72"/>
      <c r="F274" s="72"/>
      <c r="G274" s="72"/>
    </row>
    <row r="275" spans="1:7">
      <c r="A275" s="10"/>
      <c r="B275" s="44"/>
      <c r="C275" s="72"/>
      <c r="D275" s="72"/>
      <c r="E275" s="72"/>
      <c r="F275" s="72"/>
      <c r="G275" s="72"/>
    </row>
    <row r="276" spans="1:7">
      <c r="A276" s="10"/>
      <c r="B276" s="44"/>
      <c r="C276" s="72"/>
      <c r="D276" s="72"/>
      <c r="E276" s="72"/>
      <c r="F276" s="72"/>
      <c r="G276" s="72"/>
    </row>
    <row r="277" spans="1:7">
      <c r="A277" s="10"/>
      <c r="B277" s="44"/>
      <c r="C277" s="72"/>
      <c r="D277" s="72"/>
      <c r="E277" s="72"/>
      <c r="F277" s="72"/>
      <c r="G277" s="72"/>
    </row>
    <row r="278" spans="1:7">
      <c r="A278" s="10"/>
      <c r="B278" s="44"/>
      <c r="C278" s="72"/>
      <c r="D278" s="72"/>
      <c r="E278" s="72"/>
      <c r="F278" s="72"/>
      <c r="G278" s="72"/>
    </row>
    <row r="279" spans="1:7">
      <c r="A279" s="10"/>
      <c r="B279" s="44"/>
      <c r="C279" s="72"/>
      <c r="D279" s="72"/>
      <c r="E279" s="72"/>
      <c r="F279" s="72"/>
      <c r="G279" s="72"/>
    </row>
    <row r="280" spans="1:7">
      <c r="A280" s="10"/>
      <c r="B280" s="44"/>
      <c r="C280" s="72"/>
      <c r="D280" s="72"/>
      <c r="E280" s="72"/>
      <c r="F280" s="72"/>
      <c r="G280" s="72"/>
    </row>
    <row r="281" spans="1:7">
      <c r="A281" s="10"/>
      <c r="B281" s="44"/>
      <c r="C281" s="72"/>
      <c r="D281" s="72"/>
      <c r="E281" s="72"/>
      <c r="F281" s="72"/>
      <c r="G281" s="72"/>
    </row>
    <row r="282" spans="1:7">
      <c r="A282" s="10"/>
      <c r="B282" s="44"/>
      <c r="C282" s="72"/>
      <c r="D282" s="72"/>
      <c r="E282" s="72"/>
      <c r="F282" s="72"/>
      <c r="G282" s="72"/>
    </row>
    <row r="283" spans="1:7">
      <c r="A283" s="10"/>
      <c r="B283" s="44"/>
      <c r="C283" s="72"/>
      <c r="D283" s="72"/>
      <c r="E283" s="72"/>
      <c r="F283" s="72"/>
      <c r="G283" s="72"/>
    </row>
    <row r="284" spans="1:7">
      <c r="A284" s="10"/>
      <c r="B284" s="44"/>
      <c r="C284" s="72"/>
      <c r="D284" s="72"/>
      <c r="E284" s="72"/>
      <c r="F284" s="72"/>
      <c r="G284" s="72"/>
    </row>
    <row r="285" spans="1:7">
      <c r="A285" s="10"/>
      <c r="B285" s="44"/>
      <c r="C285" s="72"/>
      <c r="D285" s="72"/>
      <c r="E285" s="72"/>
      <c r="F285" s="72"/>
      <c r="G285" s="72"/>
    </row>
    <row r="286" spans="1:7">
      <c r="A286" s="10"/>
      <c r="B286" s="44"/>
      <c r="C286" s="72"/>
      <c r="D286" s="72"/>
      <c r="E286" s="72"/>
      <c r="F286" s="72"/>
      <c r="G286" s="72"/>
    </row>
    <row r="287" spans="1:7">
      <c r="A287" s="10"/>
      <c r="B287" s="44"/>
      <c r="C287" s="72"/>
      <c r="D287" s="72"/>
      <c r="E287" s="72"/>
      <c r="F287" s="72"/>
      <c r="G287" s="72"/>
    </row>
    <row r="288" spans="1:7">
      <c r="A288" s="10"/>
      <c r="B288" s="44"/>
      <c r="C288" s="72"/>
      <c r="D288" s="72"/>
      <c r="E288" s="72"/>
      <c r="F288" s="72"/>
      <c r="G288" s="72"/>
    </row>
    <row r="289" spans="1:7">
      <c r="A289" s="10"/>
      <c r="B289" s="44"/>
      <c r="C289" s="72"/>
      <c r="D289" s="72"/>
      <c r="E289" s="72"/>
      <c r="F289" s="72"/>
      <c r="G289" s="72"/>
    </row>
    <row r="290" spans="1:7">
      <c r="A290" s="10"/>
      <c r="B290" s="44"/>
      <c r="C290" s="72"/>
      <c r="D290" s="72"/>
      <c r="E290" s="72"/>
      <c r="F290" s="72"/>
      <c r="G290" s="72"/>
    </row>
    <row r="291" spans="1:7">
      <c r="A291" s="10"/>
      <c r="B291" s="44"/>
      <c r="C291" s="72"/>
      <c r="D291" s="72"/>
      <c r="E291" s="72"/>
      <c r="F291" s="72"/>
      <c r="G291" s="72"/>
    </row>
    <row r="292" spans="1:7">
      <c r="A292" s="10"/>
      <c r="B292" s="44"/>
      <c r="C292" s="72"/>
      <c r="D292" s="72"/>
      <c r="E292" s="72"/>
      <c r="F292" s="72"/>
      <c r="G292" s="72"/>
    </row>
    <row r="293" spans="1:7">
      <c r="A293" s="10"/>
      <c r="B293" s="44"/>
      <c r="C293" s="72"/>
      <c r="D293" s="72"/>
      <c r="E293" s="72"/>
      <c r="F293" s="72"/>
      <c r="G293" s="72"/>
    </row>
    <row r="294" spans="1:7">
      <c r="A294" s="10"/>
      <c r="B294" s="44"/>
      <c r="C294" s="72"/>
      <c r="D294" s="72"/>
      <c r="E294" s="72"/>
      <c r="F294" s="72"/>
      <c r="G294" s="72"/>
    </row>
    <row r="295" spans="1:7">
      <c r="A295" s="10"/>
      <c r="B295" s="44"/>
      <c r="C295" s="72"/>
      <c r="D295" s="72"/>
      <c r="E295" s="72"/>
      <c r="F295" s="72"/>
      <c r="G295" s="72"/>
    </row>
    <row r="296" spans="1:7">
      <c r="A296" s="10"/>
      <c r="B296" s="44"/>
      <c r="C296" s="72"/>
      <c r="D296" s="72"/>
      <c r="E296" s="72"/>
      <c r="F296" s="72"/>
      <c r="G296" s="72"/>
    </row>
    <row r="297" spans="1:7">
      <c r="A297" s="10"/>
      <c r="B297" s="44"/>
      <c r="C297" s="72"/>
      <c r="D297" s="72"/>
      <c r="E297" s="72"/>
      <c r="F297" s="72"/>
      <c r="G297" s="72"/>
    </row>
    <row r="298" spans="1:7">
      <c r="A298" s="10"/>
      <c r="B298" s="44"/>
      <c r="C298" s="72"/>
      <c r="D298" s="72"/>
      <c r="E298" s="72"/>
      <c r="F298" s="72"/>
      <c r="G298" s="72"/>
    </row>
    <row r="299" spans="1:7">
      <c r="A299" s="10"/>
      <c r="B299" s="44"/>
      <c r="C299" s="72"/>
      <c r="D299" s="72"/>
      <c r="E299" s="72"/>
      <c r="F299" s="72"/>
      <c r="G299" s="72"/>
    </row>
    <row r="300" spans="1:7">
      <c r="A300" s="10"/>
      <c r="B300" s="44"/>
      <c r="C300" s="72"/>
      <c r="D300" s="72"/>
      <c r="E300" s="72"/>
      <c r="F300" s="72"/>
      <c r="G300" s="72"/>
    </row>
    <row r="301" spans="1:7">
      <c r="A301" s="10"/>
      <c r="B301" s="44"/>
      <c r="C301" s="72"/>
      <c r="D301" s="72"/>
      <c r="E301" s="72"/>
      <c r="F301" s="72"/>
      <c r="G301" s="72"/>
    </row>
    <row r="302" spans="1:7">
      <c r="A302" s="10"/>
      <c r="B302" s="44"/>
      <c r="C302" s="72"/>
      <c r="D302" s="72"/>
      <c r="E302" s="72"/>
      <c r="F302" s="72"/>
      <c r="G302" s="72"/>
    </row>
    <row r="303" spans="1:7">
      <c r="A303" s="10"/>
      <c r="B303" s="44"/>
      <c r="C303" s="72"/>
      <c r="D303" s="72"/>
      <c r="E303" s="72"/>
      <c r="F303" s="72"/>
      <c r="G303" s="72"/>
    </row>
    <row r="304" spans="1:7">
      <c r="A304" s="10"/>
      <c r="B304" s="44"/>
      <c r="C304" s="72"/>
      <c r="D304" s="72"/>
      <c r="E304" s="72"/>
      <c r="F304" s="72"/>
      <c r="G304" s="72"/>
    </row>
    <row r="305" spans="1:7">
      <c r="A305" s="10"/>
      <c r="B305" s="44"/>
      <c r="C305" s="72"/>
      <c r="D305" s="72"/>
      <c r="E305" s="72"/>
      <c r="F305" s="72"/>
      <c r="G305" s="72"/>
    </row>
    <row r="306" spans="1:7">
      <c r="A306" s="10"/>
      <c r="B306" s="44"/>
      <c r="C306" s="72"/>
      <c r="D306" s="72"/>
      <c r="E306" s="72"/>
      <c r="F306" s="72"/>
      <c r="G306" s="72"/>
    </row>
    <row r="307" spans="1:7">
      <c r="A307" s="10"/>
      <c r="B307" s="44"/>
      <c r="C307" s="72"/>
      <c r="D307" s="72"/>
      <c r="E307" s="72"/>
      <c r="F307" s="72"/>
      <c r="G307" s="72"/>
    </row>
    <row r="308" spans="1:7">
      <c r="A308" s="10"/>
      <c r="B308" s="44"/>
      <c r="C308" s="72"/>
      <c r="D308" s="72"/>
      <c r="E308" s="72"/>
      <c r="F308" s="72"/>
      <c r="G308" s="72"/>
    </row>
    <row r="309" spans="1:7">
      <c r="A309" s="10"/>
      <c r="B309" s="44"/>
      <c r="C309" s="72"/>
      <c r="D309" s="72"/>
      <c r="E309" s="72"/>
      <c r="F309" s="72"/>
      <c r="G309" s="72"/>
    </row>
    <row r="310" spans="1:7">
      <c r="A310" s="10"/>
      <c r="B310" s="44"/>
      <c r="C310" s="72"/>
      <c r="D310" s="72"/>
      <c r="E310" s="72"/>
      <c r="F310" s="72"/>
      <c r="G310" s="72"/>
    </row>
    <row r="311" spans="1:7">
      <c r="A311" s="10"/>
      <c r="B311" s="44"/>
      <c r="C311" s="72"/>
      <c r="D311" s="72"/>
      <c r="E311" s="72"/>
      <c r="F311" s="72"/>
      <c r="G311" s="72"/>
    </row>
    <row r="312" spans="1:7">
      <c r="A312" s="10"/>
      <c r="B312" s="44"/>
      <c r="C312" s="72"/>
      <c r="D312" s="72"/>
      <c r="E312" s="72"/>
      <c r="F312" s="72"/>
      <c r="G312" s="72"/>
    </row>
    <row r="313" spans="1:7">
      <c r="A313" s="10"/>
      <c r="B313" s="44"/>
      <c r="C313" s="72"/>
      <c r="D313" s="72"/>
      <c r="E313" s="72"/>
      <c r="F313" s="72"/>
      <c r="G313" s="72"/>
    </row>
    <row r="314" spans="1:7">
      <c r="A314" s="10"/>
      <c r="B314" s="44"/>
      <c r="C314" s="72"/>
      <c r="D314" s="72"/>
      <c r="E314" s="72"/>
      <c r="F314" s="72"/>
      <c r="G314" s="72"/>
    </row>
    <row r="315" spans="1:7">
      <c r="A315" s="10"/>
      <c r="B315" s="44"/>
      <c r="C315" s="72"/>
      <c r="D315" s="72"/>
      <c r="E315" s="72"/>
      <c r="F315" s="72"/>
      <c r="G315" s="72"/>
    </row>
    <row r="316" spans="1:7">
      <c r="A316" s="10"/>
      <c r="B316" s="44"/>
      <c r="C316" s="72"/>
      <c r="D316" s="72"/>
      <c r="E316" s="72"/>
      <c r="F316" s="72"/>
      <c r="G316" s="72"/>
    </row>
    <row r="317" spans="1:7">
      <c r="A317" s="10"/>
      <c r="B317" s="44"/>
      <c r="C317" s="72"/>
      <c r="D317" s="72"/>
      <c r="E317" s="72"/>
      <c r="F317" s="72"/>
      <c r="G317" s="72"/>
    </row>
    <row r="318" spans="1:7">
      <c r="A318" s="10"/>
      <c r="B318" s="44"/>
      <c r="C318" s="72"/>
      <c r="D318" s="72"/>
      <c r="E318" s="72"/>
      <c r="F318" s="72"/>
      <c r="G318" s="72"/>
    </row>
    <row r="319" spans="1:7">
      <c r="A319" s="10"/>
      <c r="B319" s="44"/>
      <c r="C319" s="72"/>
      <c r="D319" s="72"/>
      <c r="E319" s="72"/>
      <c r="F319" s="72"/>
      <c r="G319" s="72"/>
    </row>
    <row r="320" spans="1:7">
      <c r="A320" s="10"/>
      <c r="B320" s="44"/>
      <c r="C320" s="72"/>
      <c r="D320" s="72"/>
      <c r="E320" s="72"/>
      <c r="F320" s="72"/>
      <c r="G320" s="72"/>
    </row>
    <row r="321" spans="1:7">
      <c r="A321" s="10"/>
      <c r="B321" s="44"/>
      <c r="C321" s="72"/>
      <c r="D321" s="72"/>
      <c r="E321" s="72"/>
      <c r="F321" s="72"/>
      <c r="G321" s="72"/>
    </row>
  </sheetData>
  <mergeCells count="6">
    <mergeCell ref="A26:G26"/>
    <mergeCell ref="E2:F2"/>
    <mergeCell ref="B2:B3"/>
    <mergeCell ref="C2:C3"/>
    <mergeCell ref="D2:D3"/>
    <mergeCell ref="A2:A3"/>
  </mergeCells>
  <phoneticPr fontId="2" type="noConversion"/>
  <printOptions horizontalCentered="1" verticalCentered="1"/>
  <pageMargins left="0.55118110236220474" right="0.35433070866141736" top="0.59055118110236227" bottom="0.59055118110236227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6"/>
  <sheetViews>
    <sheetView showZeros="0" workbookViewId="0">
      <selection activeCell="J35" sqref="J35"/>
    </sheetView>
  </sheetViews>
  <sheetFormatPr defaultRowHeight="14.25"/>
  <cols>
    <col min="1" max="1" width="27.25" customWidth="1"/>
    <col min="2" max="2" width="9" style="41" customWidth="1"/>
    <col min="3" max="5" width="9" style="23"/>
    <col min="6" max="6" width="9.75" style="23" customWidth="1"/>
    <col min="7" max="7" width="15.375" style="23" customWidth="1"/>
  </cols>
  <sheetData>
    <row r="1" spans="1:7" ht="18.75">
      <c r="A1" s="8" t="s">
        <v>109</v>
      </c>
      <c r="B1" s="42"/>
      <c r="C1" s="1"/>
      <c r="D1" s="1"/>
      <c r="E1" s="1"/>
      <c r="F1" s="1"/>
      <c r="G1" s="30" t="s">
        <v>7</v>
      </c>
    </row>
    <row r="2" spans="1:7" s="3" customFormat="1" ht="23.25" customHeight="1">
      <c r="A2" s="150"/>
      <c r="B2" s="141" t="s">
        <v>110</v>
      </c>
      <c r="C2" s="141" t="s">
        <v>74</v>
      </c>
      <c r="D2" s="141" t="s">
        <v>98</v>
      </c>
      <c r="E2" s="140" t="s">
        <v>88</v>
      </c>
      <c r="F2" s="140"/>
      <c r="G2" s="62" t="s">
        <v>6</v>
      </c>
    </row>
    <row r="3" spans="1:7" s="3" customFormat="1" ht="23.25" customHeight="1">
      <c r="A3" s="151"/>
      <c r="B3" s="141"/>
      <c r="C3" s="141"/>
      <c r="D3" s="141"/>
      <c r="E3" s="85" t="s">
        <v>85</v>
      </c>
      <c r="F3" s="83" t="s">
        <v>87</v>
      </c>
      <c r="G3" s="84"/>
    </row>
    <row r="4" spans="1:7" s="4" customFormat="1" ht="24.95" customHeight="1">
      <c r="A4" s="95" t="s">
        <v>11</v>
      </c>
      <c r="B4" s="136">
        <f>B5+B12+B17+B20+B21+B22+B23+B24</f>
        <v>331992</v>
      </c>
      <c r="C4" s="136">
        <f>C5+C12+C17+C20+C21+C22+C23+C24</f>
        <v>366550</v>
      </c>
      <c r="D4" s="100">
        <f>D5+D12+D17+D20+D21+D22+D23+D24</f>
        <v>377532</v>
      </c>
      <c r="E4" s="100">
        <f t="shared" ref="E4:E9" si="0">D4-C4</f>
        <v>10982</v>
      </c>
      <c r="F4" s="137">
        <f t="shared" ref="F4:F9" si="1">E4/C4*100</f>
        <v>2.9960441958805073</v>
      </c>
      <c r="G4" s="131"/>
    </row>
    <row r="5" spans="1:7" s="4" customFormat="1" ht="24.95" customHeight="1">
      <c r="A5" s="99" t="s">
        <v>15</v>
      </c>
      <c r="B5" s="132">
        <f>B6+B10</f>
        <v>40517</v>
      </c>
      <c r="C5" s="132">
        <f>C6+C10</f>
        <v>46288</v>
      </c>
      <c r="D5" s="100">
        <f>D6+D10</f>
        <v>50007</v>
      </c>
      <c r="E5" s="100">
        <f t="shared" si="0"/>
        <v>3719</v>
      </c>
      <c r="F5" s="137">
        <f t="shared" si="1"/>
        <v>8.0344797787763564</v>
      </c>
      <c r="G5" s="125"/>
    </row>
    <row r="6" spans="1:7" s="3" customFormat="1" ht="24.95" customHeight="1">
      <c r="A6" s="99" t="s">
        <v>62</v>
      </c>
      <c r="B6" s="138">
        <f t="shared" ref="B6" si="2">B7+B9</f>
        <v>39891</v>
      </c>
      <c r="C6" s="138">
        <f t="shared" ref="C6:D6" si="3">C7+C9</f>
        <v>45537</v>
      </c>
      <c r="D6" s="100">
        <f t="shared" si="3"/>
        <v>49174</v>
      </c>
      <c r="E6" s="100">
        <f t="shared" si="0"/>
        <v>3637</v>
      </c>
      <c r="F6" s="137">
        <f t="shared" si="1"/>
        <v>7.9869117420998306</v>
      </c>
      <c r="G6" s="126"/>
    </row>
    <row r="7" spans="1:7" s="3" customFormat="1" ht="24.95" customHeight="1">
      <c r="A7" s="99" t="s">
        <v>9</v>
      </c>
      <c r="B7" s="132">
        <v>27550</v>
      </c>
      <c r="C7" s="132">
        <v>30868</v>
      </c>
      <c r="D7" s="100">
        <v>31595</v>
      </c>
      <c r="E7" s="100">
        <f t="shared" si="0"/>
        <v>727</v>
      </c>
      <c r="F7" s="137">
        <f t="shared" si="1"/>
        <v>2.3551898406116369</v>
      </c>
      <c r="G7" s="126"/>
    </row>
    <row r="8" spans="1:7" s="3" customFormat="1" ht="24.95" customHeight="1">
      <c r="A8" s="99" t="s">
        <v>57</v>
      </c>
      <c r="B8" s="132">
        <v>4521</v>
      </c>
      <c r="C8" s="132">
        <v>4784</v>
      </c>
      <c r="D8" s="100">
        <v>5095</v>
      </c>
      <c r="E8" s="100">
        <f t="shared" si="0"/>
        <v>311</v>
      </c>
      <c r="F8" s="137">
        <f t="shared" si="1"/>
        <v>6.5008361204013374</v>
      </c>
      <c r="G8" s="126"/>
    </row>
    <row r="9" spans="1:7" s="3" customFormat="1" ht="24.95" customHeight="1">
      <c r="A9" s="99" t="s">
        <v>10</v>
      </c>
      <c r="B9" s="132">
        <v>12341</v>
      </c>
      <c r="C9" s="132">
        <v>14669</v>
      </c>
      <c r="D9" s="100">
        <v>17579</v>
      </c>
      <c r="E9" s="100">
        <f t="shared" si="0"/>
        <v>2910</v>
      </c>
      <c r="F9" s="137">
        <f t="shared" si="1"/>
        <v>19.837753084736519</v>
      </c>
      <c r="G9" s="126"/>
    </row>
    <row r="10" spans="1:7" s="3" customFormat="1" ht="24.95" customHeight="1">
      <c r="A10" s="99" t="s">
        <v>63</v>
      </c>
      <c r="B10" s="132">
        <v>626</v>
      </c>
      <c r="C10" s="132">
        <v>751</v>
      </c>
      <c r="D10" s="100">
        <v>833</v>
      </c>
      <c r="E10" s="100">
        <f t="shared" ref="E10" si="4">D10-C10</f>
        <v>82</v>
      </c>
      <c r="F10" s="137">
        <f t="shared" ref="F10" si="5">E10/C10*100</f>
        <v>10.918774966711052</v>
      </c>
      <c r="G10" s="126"/>
    </row>
    <row r="11" spans="1:7" s="3" customFormat="1" ht="24.95" customHeight="1">
      <c r="A11" s="97" t="s">
        <v>66</v>
      </c>
      <c r="B11" s="106" t="s">
        <v>8</v>
      </c>
      <c r="C11" s="106" t="s">
        <v>8</v>
      </c>
      <c r="D11" s="106" t="s">
        <v>8</v>
      </c>
      <c r="E11" s="100"/>
      <c r="F11" s="137"/>
      <c r="G11" s="126"/>
    </row>
    <row r="12" spans="1:7" s="4" customFormat="1" ht="24.95" customHeight="1">
      <c r="A12" s="99" t="s">
        <v>14</v>
      </c>
      <c r="B12" s="138">
        <f>SUM(B13:B14)</f>
        <v>58584</v>
      </c>
      <c r="C12" s="138">
        <f>SUM(C13:C14)</f>
        <v>58451</v>
      </c>
      <c r="D12" s="100">
        <f>D13+D14</f>
        <v>59662</v>
      </c>
      <c r="E12" s="100">
        <f t="shared" ref="E12:E25" si="6">D12-C12</f>
        <v>1211</v>
      </c>
      <c r="F12" s="137">
        <f t="shared" ref="F12:F25" si="7">E12/C12*100</f>
        <v>2.0718208413885133</v>
      </c>
      <c r="G12" s="135"/>
    </row>
    <row r="13" spans="1:7" s="7" customFormat="1" ht="24.95" customHeight="1">
      <c r="A13" s="99" t="s">
        <v>52</v>
      </c>
      <c r="B13" s="132">
        <v>39153</v>
      </c>
      <c r="C13" s="132">
        <v>39882</v>
      </c>
      <c r="D13" s="100">
        <v>40836</v>
      </c>
      <c r="E13" s="100">
        <f t="shared" si="6"/>
        <v>954</v>
      </c>
      <c r="F13" s="137">
        <f t="shared" si="7"/>
        <v>2.3920565668722733</v>
      </c>
      <c r="G13" s="134"/>
    </row>
    <row r="14" spans="1:7" s="7" customFormat="1" ht="24.95" customHeight="1">
      <c r="A14" s="99" t="s">
        <v>60</v>
      </c>
      <c r="B14" s="132">
        <v>19431</v>
      </c>
      <c r="C14" s="132">
        <f>C15+C16</f>
        <v>18569</v>
      </c>
      <c r="D14" s="132">
        <f t="shared" ref="D14" si="8">D15+D16</f>
        <v>18826</v>
      </c>
      <c r="E14" s="100">
        <f t="shared" si="6"/>
        <v>257</v>
      </c>
      <c r="F14" s="137">
        <f t="shared" si="7"/>
        <v>1.3840271420108785</v>
      </c>
      <c r="G14" s="135"/>
    </row>
    <row r="15" spans="1:7" s="7" customFormat="1" ht="24.95" customHeight="1">
      <c r="A15" s="97" t="s">
        <v>71</v>
      </c>
      <c r="B15" s="132">
        <v>15120</v>
      </c>
      <c r="C15" s="132">
        <v>15114</v>
      </c>
      <c r="D15" s="100">
        <v>15417</v>
      </c>
      <c r="E15" s="100">
        <f t="shared" si="6"/>
        <v>303</v>
      </c>
      <c r="F15" s="137">
        <f t="shared" si="7"/>
        <v>2.004763795156808</v>
      </c>
      <c r="G15" s="134"/>
    </row>
    <row r="16" spans="1:7" s="7" customFormat="1" ht="24.95" customHeight="1">
      <c r="A16" s="97" t="s">
        <v>72</v>
      </c>
      <c r="B16" s="132">
        <v>4311</v>
      </c>
      <c r="C16" s="132">
        <v>3455</v>
      </c>
      <c r="D16" s="100">
        <v>3409</v>
      </c>
      <c r="E16" s="100">
        <f t="shared" si="6"/>
        <v>-46</v>
      </c>
      <c r="F16" s="137">
        <f t="shared" si="7"/>
        <v>-1.3314037626628075</v>
      </c>
      <c r="G16" s="134"/>
    </row>
    <row r="17" spans="1:7" s="4" customFormat="1" ht="24.95" customHeight="1">
      <c r="A17" s="99" t="s">
        <v>17</v>
      </c>
      <c r="B17" s="133">
        <f>SUM(B18:B19)</f>
        <v>194453</v>
      </c>
      <c r="C17" s="133">
        <f>SUM(C18:C19)</f>
        <v>209973</v>
      </c>
      <c r="D17" s="100">
        <f>D18+D19</f>
        <v>214079</v>
      </c>
      <c r="E17" s="100">
        <f t="shared" si="6"/>
        <v>4106</v>
      </c>
      <c r="F17" s="137">
        <f t="shared" si="7"/>
        <v>1.9554895153186362</v>
      </c>
      <c r="G17" s="125"/>
    </row>
    <row r="18" spans="1:7" s="7" customFormat="1" ht="24.95" customHeight="1">
      <c r="A18" s="99" t="s">
        <v>54</v>
      </c>
      <c r="B18" s="132">
        <v>75556</v>
      </c>
      <c r="C18" s="132">
        <v>81196</v>
      </c>
      <c r="D18" s="100">
        <v>83469</v>
      </c>
      <c r="E18" s="100">
        <f t="shared" si="6"/>
        <v>2273</v>
      </c>
      <c r="F18" s="137">
        <f t="shared" si="7"/>
        <v>2.7993989851716834</v>
      </c>
      <c r="G18" s="134"/>
    </row>
    <row r="19" spans="1:7" s="7" customFormat="1" ht="32.25" customHeight="1">
      <c r="A19" s="99" t="s">
        <v>55</v>
      </c>
      <c r="B19" s="132">
        <v>118897</v>
      </c>
      <c r="C19" s="132">
        <v>128777</v>
      </c>
      <c r="D19" s="100">
        <v>130610</v>
      </c>
      <c r="E19" s="100">
        <f t="shared" si="6"/>
        <v>1833</v>
      </c>
      <c r="F19" s="137">
        <f t="shared" si="7"/>
        <v>1.4233908228953929</v>
      </c>
      <c r="G19" s="129" t="s">
        <v>104</v>
      </c>
    </row>
    <row r="20" spans="1:7" s="4" customFormat="1" ht="24.95" customHeight="1">
      <c r="A20" s="99" t="s">
        <v>18</v>
      </c>
      <c r="B20" s="132">
        <v>889</v>
      </c>
      <c r="C20" s="132">
        <v>1050</v>
      </c>
      <c r="D20" s="100">
        <v>1072</v>
      </c>
      <c r="E20" s="100">
        <f t="shared" si="6"/>
        <v>22</v>
      </c>
      <c r="F20" s="137">
        <f t="shared" si="7"/>
        <v>2.0952380952380953</v>
      </c>
      <c r="G20" s="126"/>
    </row>
    <row r="21" spans="1:7" s="4" customFormat="1" ht="24.95" customHeight="1">
      <c r="A21" s="99" t="s">
        <v>19</v>
      </c>
      <c r="B21" s="132">
        <v>36979</v>
      </c>
      <c r="C21" s="132">
        <v>50522</v>
      </c>
      <c r="D21" s="100">
        <v>52482</v>
      </c>
      <c r="E21" s="100">
        <f t="shared" si="6"/>
        <v>1960</v>
      </c>
      <c r="F21" s="137">
        <f t="shared" si="7"/>
        <v>3.8794980404576225</v>
      </c>
      <c r="G21" s="127"/>
    </row>
    <row r="22" spans="1:7" s="4" customFormat="1" ht="24.95" customHeight="1">
      <c r="A22" s="97" t="s">
        <v>20</v>
      </c>
      <c r="B22" s="132">
        <v>26</v>
      </c>
      <c r="C22" s="132">
        <v>22</v>
      </c>
      <c r="D22" s="100">
        <v>23</v>
      </c>
      <c r="E22" s="100">
        <f t="shared" si="6"/>
        <v>1</v>
      </c>
      <c r="F22" s="137">
        <f t="shared" si="7"/>
        <v>4.5454545454545459</v>
      </c>
      <c r="G22" s="126"/>
    </row>
    <row r="23" spans="1:7" s="4" customFormat="1" ht="24.95" customHeight="1">
      <c r="A23" s="97" t="s">
        <v>21</v>
      </c>
      <c r="B23" s="138">
        <v>102</v>
      </c>
      <c r="C23" s="138">
        <v>24</v>
      </c>
      <c r="D23" s="100">
        <v>9</v>
      </c>
      <c r="E23" s="100">
        <f t="shared" si="6"/>
        <v>-15</v>
      </c>
      <c r="F23" s="137">
        <f t="shared" si="7"/>
        <v>-62.5</v>
      </c>
      <c r="G23" s="126"/>
    </row>
    <row r="24" spans="1:7" s="4" customFormat="1" ht="24.95" customHeight="1">
      <c r="A24" s="97" t="s">
        <v>22</v>
      </c>
      <c r="B24" s="132">
        <v>442</v>
      </c>
      <c r="C24" s="132">
        <v>220</v>
      </c>
      <c r="D24" s="100">
        <v>198</v>
      </c>
      <c r="E24" s="100">
        <f t="shared" si="6"/>
        <v>-22</v>
      </c>
      <c r="F24" s="137">
        <f t="shared" si="7"/>
        <v>-10</v>
      </c>
      <c r="G24" s="126"/>
    </row>
    <row r="25" spans="1:7" s="3" customFormat="1" ht="24.95" customHeight="1">
      <c r="A25" s="97" t="s">
        <v>61</v>
      </c>
      <c r="B25" s="132">
        <v>158</v>
      </c>
      <c r="C25" s="132">
        <v>81</v>
      </c>
      <c r="D25" s="100">
        <v>68</v>
      </c>
      <c r="E25" s="100">
        <f t="shared" si="6"/>
        <v>-13</v>
      </c>
      <c r="F25" s="137">
        <f t="shared" si="7"/>
        <v>-16.049382716049383</v>
      </c>
      <c r="G25" s="126"/>
    </row>
    <row r="26" spans="1:7" s="21" customFormat="1" ht="24.75" customHeight="1">
      <c r="A26" s="157" t="s">
        <v>84</v>
      </c>
      <c r="B26" s="157"/>
      <c r="C26" s="157"/>
      <c r="D26" s="157"/>
      <c r="E26" s="157"/>
      <c r="F26" s="157"/>
      <c r="G26" s="157"/>
    </row>
  </sheetData>
  <mergeCells count="6">
    <mergeCell ref="A26:G26"/>
    <mergeCell ref="E2:F2"/>
    <mergeCell ref="A2:A3"/>
    <mergeCell ref="B2:B3"/>
    <mergeCell ref="C2:C3"/>
    <mergeCell ref="D2:D3"/>
  </mergeCells>
  <phoneticPr fontId="2" type="noConversion"/>
  <printOptions horizontalCentered="1" verticalCentered="1"/>
  <pageMargins left="0.55118110236220474" right="0.35433070866141736" top="0.59055118110236227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学校数</vt:lpstr>
      <vt:lpstr>在校生</vt:lpstr>
      <vt:lpstr>招生</vt:lpstr>
      <vt:lpstr>毕业生</vt:lpstr>
      <vt:lpstr>教职工</vt:lpstr>
      <vt:lpstr>专任教师</vt:lpstr>
    </vt:vector>
  </TitlesOfParts>
  <Company>重庆市教委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唐明全</dc:creator>
  <cp:lastModifiedBy>徐武</cp:lastModifiedBy>
  <cp:lastPrinted>2021-01-22T05:00:35Z</cp:lastPrinted>
  <dcterms:created xsi:type="dcterms:W3CDTF">2008-01-13T10:04:02Z</dcterms:created>
  <dcterms:modified xsi:type="dcterms:W3CDTF">2021-01-22T08:41:56Z</dcterms:modified>
</cp:coreProperties>
</file>