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00" yWindow="-75" windowWidth="7485" windowHeight="4770" tabRatio="593"/>
  </bookViews>
  <sheets>
    <sheet name="学校数" sheetId="4" r:id="rId1"/>
    <sheet name="在校生" sheetId="9" r:id="rId2"/>
    <sheet name="招生" sheetId="8" r:id="rId3"/>
    <sheet name="毕业生" sheetId="7" r:id="rId4"/>
    <sheet name="教职工" sheetId="5" r:id="rId5"/>
    <sheet name="专任教师" sheetId="6" r:id="rId6"/>
    <sheet name="综合指标" sheetId="11" r:id="rId7"/>
  </sheets>
  <calcPr calcId="144525"/>
</workbook>
</file>

<file path=xl/calcChain.xml><?xml version="1.0" encoding="utf-8"?>
<calcChain xmlns="http://schemas.openxmlformats.org/spreadsheetml/2006/main">
  <c r="K12" i="11"/>
  <c r="K15"/>
  <c r="K5"/>
  <c r="K6"/>
  <c r="K13"/>
  <c r="K10"/>
  <c r="K9"/>
  <c r="K8"/>
  <c r="J6" i="5" l="1"/>
  <c r="K24" i="7"/>
  <c r="J17" i="5" l="1"/>
  <c r="J6" i="6" l="1"/>
  <c r="J5" s="1"/>
  <c r="J5" i="5"/>
  <c r="K16" i="7"/>
  <c r="K12"/>
  <c r="K9"/>
  <c r="K6"/>
  <c r="K16" i="8"/>
  <c r="K12"/>
  <c r="K9"/>
  <c r="K6"/>
  <c r="J16" i="9"/>
  <c r="J12"/>
  <c r="J9"/>
  <c r="J6"/>
  <c r="I5" i="4"/>
  <c r="H5"/>
  <c r="G5"/>
  <c r="F5"/>
  <c r="E5"/>
  <c r="D5"/>
  <c r="C5"/>
  <c r="J6"/>
  <c r="J5" s="1"/>
  <c r="J4" s="1"/>
  <c r="K5" i="7" l="1"/>
  <c r="K5" i="8"/>
  <c r="J5" i="9"/>
  <c r="J4" s="1"/>
  <c r="J17" i="4"/>
  <c r="J17" i="6"/>
  <c r="K24" i="8"/>
  <c r="J24" i="9"/>
  <c r="J12" i="6"/>
  <c r="K12" s="1"/>
  <c r="L12" s="1"/>
  <c r="K19" i="7"/>
  <c r="J19" i="9"/>
  <c r="J12" i="4"/>
  <c r="I14"/>
  <c r="H14"/>
  <c r="G14"/>
  <c r="F14"/>
  <c r="E14"/>
  <c r="D14"/>
  <c r="C14"/>
  <c r="B14"/>
  <c r="J14"/>
  <c r="J21" i="9"/>
  <c r="K21" s="1"/>
  <c r="L21" s="1"/>
  <c r="K21" i="8"/>
  <c r="L21" s="1"/>
  <c r="M21" s="1"/>
  <c r="K21" i="7"/>
  <c r="J14" i="5"/>
  <c r="J12" s="1"/>
  <c r="J14" i="6"/>
  <c r="K14" s="1"/>
  <c r="L14" s="1"/>
  <c r="K25" i="5"/>
  <c r="L25" s="1"/>
  <c r="K24"/>
  <c r="L24" s="1"/>
  <c r="K23"/>
  <c r="L23" s="1"/>
  <c r="K22"/>
  <c r="L22" s="1"/>
  <c r="K21"/>
  <c r="L21" s="1"/>
  <c r="K20"/>
  <c r="L20" s="1"/>
  <c r="K19"/>
  <c r="L19" s="1"/>
  <c r="K17"/>
  <c r="L17" s="1"/>
  <c r="K16"/>
  <c r="L16" s="1"/>
  <c r="K15"/>
  <c r="L15" s="1"/>
  <c r="K14"/>
  <c r="L14" s="1"/>
  <c r="K13"/>
  <c r="L13" s="1"/>
  <c r="K10"/>
  <c r="L10" s="1"/>
  <c r="K9"/>
  <c r="L9" s="1"/>
  <c r="K8"/>
  <c r="L8" s="1"/>
  <c r="K7"/>
  <c r="L7" s="1"/>
  <c r="K6"/>
  <c r="L6" s="1"/>
  <c r="K5"/>
  <c r="L5" s="1"/>
  <c r="K25" i="6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3"/>
  <c r="L13" s="1"/>
  <c r="K10"/>
  <c r="L10" s="1"/>
  <c r="K9"/>
  <c r="L9" s="1"/>
  <c r="K8"/>
  <c r="L8" s="1"/>
  <c r="K7"/>
  <c r="L7" s="1"/>
  <c r="K6"/>
  <c r="L6" s="1"/>
  <c r="K5"/>
  <c r="L5" s="1"/>
  <c r="L32" i="7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31" i="9"/>
  <c r="L23"/>
  <c r="L15"/>
  <c r="L13"/>
  <c r="L10"/>
  <c r="M29" i="8"/>
  <c r="M27"/>
  <c r="M25"/>
  <c r="M23"/>
  <c r="M18"/>
  <c r="M17"/>
  <c r="M8"/>
  <c r="M7"/>
  <c r="L29"/>
  <c r="L28"/>
  <c r="M28" s="1"/>
  <c r="L27"/>
  <c r="L26"/>
  <c r="M26" s="1"/>
  <c r="L25"/>
  <c r="L24"/>
  <c r="M24" s="1"/>
  <c r="L23"/>
  <c r="L22"/>
  <c r="M22" s="1"/>
  <c r="L20"/>
  <c r="M20" s="1"/>
  <c r="L18"/>
  <c r="L17"/>
  <c r="L16"/>
  <c r="M16" s="1"/>
  <c r="L15"/>
  <c r="L14"/>
  <c r="M14" s="1"/>
  <c r="L13"/>
  <c r="M13" s="1"/>
  <c r="L12"/>
  <c r="M12" s="1"/>
  <c r="L11"/>
  <c r="M11" s="1"/>
  <c r="L10"/>
  <c r="M10" s="1"/>
  <c r="L9"/>
  <c r="M9" s="1"/>
  <c r="L8"/>
  <c r="L7"/>
  <c r="L6"/>
  <c r="M6" s="1"/>
  <c r="L5"/>
  <c r="M5" s="1"/>
  <c r="K32" i="9"/>
  <c r="L32" s="1"/>
  <c r="K3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K22"/>
  <c r="L22" s="1"/>
  <c r="K20"/>
  <c r="L20" s="1"/>
  <c r="K19"/>
  <c r="L19" s="1"/>
  <c r="K18"/>
  <c r="L18" s="1"/>
  <c r="K17"/>
  <c r="L17" s="1"/>
  <c r="K16"/>
  <c r="L16" s="1"/>
  <c r="K15"/>
  <c r="K14"/>
  <c r="L14" s="1"/>
  <c r="K13"/>
  <c r="K12"/>
  <c r="L12" s="1"/>
  <c r="K11"/>
  <c r="L11" s="1"/>
  <c r="K10"/>
  <c r="K9"/>
  <c r="L9" s="1"/>
  <c r="K8"/>
  <c r="L8" s="1"/>
  <c r="K7"/>
  <c r="L7" s="1"/>
  <c r="K6"/>
  <c r="L6" s="1"/>
  <c r="J4" i="6" l="1"/>
  <c r="K4" s="1"/>
  <c r="L4" s="1"/>
  <c r="K12" i="5"/>
  <c r="L12" s="1"/>
  <c r="J4"/>
  <c r="K4" s="1"/>
  <c r="L4" s="1"/>
  <c r="K4" i="7"/>
  <c r="L4" s="1"/>
  <c r="M4" s="1"/>
  <c r="K19" i="8"/>
  <c r="L19" s="1"/>
  <c r="M19" s="1"/>
  <c r="K4"/>
  <c r="L4" s="1"/>
  <c r="M4" s="1"/>
  <c r="L5" i="7"/>
  <c r="M5" s="1"/>
  <c r="K5" i="9"/>
  <c r="L5" s="1"/>
  <c r="K4"/>
  <c r="L4" s="1"/>
  <c r="K25" i="4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K13"/>
  <c r="L13" s="1"/>
  <c r="K11"/>
  <c r="L11" s="1"/>
  <c r="K10"/>
  <c r="L10" s="1"/>
  <c r="K9"/>
  <c r="L9" s="1"/>
  <c r="L8"/>
  <c r="K8"/>
  <c r="K7"/>
  <c r="L7" s="1"/>
  <c r="K6"/>
  <c r="L6" s="1"/>
  <c r="K5"/>
  <c r="L5" s="1"/>
  <c r="I17" i="6" l="1"/>
  <c r="I14"/>
  <c r="I12"/>
  <c r="I6"/>
  <c r="I17" i="5"/>
  <c r="I14"/>
  <c r="I12"/>
  <c r="I6"/>
  <c r="J24" i="7"/>
  <c r="J21"/>
  <c r="J16"/>
  <c r="J12"/>
  <c r="J9"/>
  <c r="J6"/>
  <c r="J24" i="8"/>
  <c r="J21"/>
  <c r="J19"/>
  <c r="J16"/>
  <c r="J12"/>
  <c r="J9"/>
  <c r="J6"/>
  <c r="I24" i="9"/>
  <c r="I21"/>
  <c r="I16"/>
  <c r="I12"/>
  <c r="I9"/>
  <c r="I6"/>
  <c r="I5" i="6" l="1"/>
  <c r="I5" i="5"/>
  <c r="J19" i="7"/>
  <c r="J5"/>
  <c r="J5" i="8"/>
  <c r="I19" i="9"/>
  <c r="I5"/>
  <c r="I17" i="4"/>
  <c r="I12"/>
  <c r="K12" s="1"/>
  <c r="L12" s="1"/>
  <c r="I6"/>
  <c r="I4" i="6" l="1"/>
  <c r="I4" i="5"/>
  <c r="J4" i="7"/>
  <c r="J4" i="8"/>
  <c r="I4" i="9"/>
  <c r="I4" i="4"/>
  <c r="K4" s="1"/>
  <c r="L4" s="1"/>
  <c r="H21" i="7"/>
  <c r="G21"/>
  <c r="F21"/>
  <c r="E21"/>
  <c r="D21"/>
  <c r="C21"/>
  <c r="B21"/>
  <c r="C22"/>
  <c r="I24"/>
  <c r="I21"/>
  <c r="I16"/>
  <c r="I12"/>
  <c r="I9"/>
  <c r="I6"/>
  <c r="H5" i="5"/>
  <c r="C23" i="7"/>
  <c r="I19" l="1"/>
  <c r="I5"/>
  <c r="H21" i="8"/>
  <c r="G21"/>
  <c r="F21"/>
  <c r="E21"/>
  <c r="D21"/>
  <c r="C21"/>
  <c r="B21"/>
  <c r="C23"/>
  <c r="C22"/>
  <c r="I24"/>
  <c r="I21"/>
  <c r="I16"/>
  <c r="I12"/>
  <c r="I9"/>
  <c r="I6"/>
  <c r="I4" i="7" l="1"/>
  <c r="I19" i="8"/>
  <c r="I5"/>
  <c r="H14" i="6"/>
  <c r="G14"/>
  <c r="F14"/>
  <c r="E14"/>
  <c r="D14"/>
  <c r="C14"/>
  <c r="B14"/>
  <c r="H17"/>
  <c r="H12"/>
  <c r="H6"/>
  <c r="H5" s="1"/>
  <c r="I4" i="8" l="1"/>
  <c r="H4" i="6"/>
  <c r="H14" i="5"/>
  <c r="G14"/>
  <c r="F14"/>
  <c r="E14"/>
  <c r="D14"/>
  <c r="C14"/>
  <c r="B14"/>
  <c r="H21" i="9" l="1"/>
  <c r="G21"/>
  <c r="F21"/>
  <c r="E21"/>
  <c r="D21"/>
  <c r="C21"/>
  <c r="B21"/>
  <c r="H17" i="5"/>
  <c r="H12"/>
  <c r="H6"/>
  <c r="H24" i="9"/>
  <c r="H16"/>
  <c r="H12"/>
  <c r="H9"/>
  <c r="H6"/>
  <c r="H6" i="4"/>
  <c r="H17"/>
  <c r="H12"/>
  <c r="H19" i="9" l="1"/>
  <c r="H4" i="5"/>
  <c r="H5" i="9"/>
  <c r="H4" i="4"/>
  <c r="H4" i="9" l="1"/>
  <c r="E17" i="6" l="1"/>
  <c r="E12"/>
  <c r="E6"/>
  <c r="E5" s="1"/>
  <c r="E17" i="5"/>
  <c r="E12"/>
  <c r="E6"/>
  <c r="E5" s="1"/>
  <c r="C29" i="8"/>
  <c r="C28"/>
  <c r="C27"/>
  <c r="C26"/>
  <c r="C25"/>
  <c r="C24"/>
  <c r="C20"/>
  <c r="C18"/>
  <c r="C17"/>
  <c r="C16"/>
  <c r="C15"/>
  <c r="C14"/>
  <c r="C13"/>
  <c r="C12"/>
  <c r="C11"/>
  <c r="C10"/>
  <c r="C9"/>
  <c r="C8"/>
  <c r="C7"/>
  <c r="C6"/>
  <c r="C32" i="7"/>
  <c r="C31"/>
  <c r="C30"/>
  <c r="C29"/>
  <c r="C28"/>
  <c r="C27"/>
  <c r="C26"/>
  <c r="C25"/>
  <c r="C20"/>
  <c r="C18"/>
  <c r="C17"/>
  <c r="C14"/>
  <c r="C13"/>
  <c r="C11"/>
  <c r="C10"/>
  <c r="C8"/>
  <c r="C7"/>
  <c r="F24"/>
  <c r="F19"/>
  <c r="F16"/>
  <c r="F12"/>
  <c r="F9"/>
  <c r="F6"/>
  <c r="F24" i="8"/>
  <c r="F19"/>
  <c r="F16"/>
  <c r="F12"/>
  <c r="F9"/>
  <c r="F6"/>
  <c r="F5"/>
  <c r="F4" s="1"/>
  <c r="E24" i="9"/>
  <c r="E19"/>
  <c r="E16"/>
  <c r="E12"/>
  <c r="E9"/>
  <c r="E6"/>
  <c r="E5" s="1"/>
  <c r="E4" s="1"/>
  <c r="E17" i="4"/>
  <c r="E12"/>
  <c r="D17" i="6"/>
  <c r="C17"/>
  <c r="D12"/>
  <c r="C12"/>
  <c r="D5"/>
  <c r="C5"/>
  <c r="D12" i="5"/>
  <c r="C12"/>
  <c r="D5"/>
  <c r="C5"/>
  <c r="E24" i="7"/>
  <c r="D24"/>
  <c r="E19"/>
  <c r="D19"/>
  <c r="E5"/>
  <c r="E4" s="1"/>
  <c r="D5"/>
  <c r="D4" s="1"/>
  <c r="E24" i="8"/>
  <c r="D24"/>
  <c r="E19"/>
  <c r="D19"/>
  <c r="E5"/>
  <c r="D5"/>
  <c r="D24" i="9"/>
  <c r="C24"/>
  <c r="D19"/>
  <c r="C19"/>
  <c r="D5"/>
  <c r="D4" s="1"/>
  <c r="C5"/>
  <c r="C4" s="1"/>
  <c r="E4" i="4"/>
  <c r="D4"/>
  <c r="D12"/>
  <c r="C12"/>
  <c r="C4" s="1"/>
  <c r="B17" i="6"/>
  <c r="B12"/>
  <c r="B5"/>
  <c r="B12" i="5"/>
  <c r="B5"/>
  <c r="B24" i="7"/>
  <c r="B19"/>
  <c r="B4" s="1"/>
  <c r="B5"/>
  <c r="B24" i="8"/>
  <c r="B19"/>
  <c r="B4" s="1"/>
  <c r="B5"/>
  <c r="B24" i="9"/>
  <c r="B19"/>
  <c r="B5"/>
  <c r="B5" i="4"/>
  <c r="B4" s="1"/>
  <c r="B4" i="5" l="1"/>
  <c r="E4" i="8"/>
  <c r="F5" i="7"/>
  <c r="F4" s="1"/>
  <c r="D4" i="8"/>
  <c r="B4" i="6"/>
  <c r="D4"/>
  <c r="C4"/>
  <c r="E4"/>
  <c r="C4" i="5"/>
  <c r="D4"/>
  <c r="E4"/>
  <c r="B4" i="9"/>
  <c r="F17" i="6" l="1"/>
  <c r="F12"/>
  <c r="F6"/>
  <c r="F5" s="1"/>
  <c r="F17" i="5"/>
  <c r="F12"/>
  <c r="F6"/>
  <c r="F5" s="1"/>
  <c r="G24" i="7"/>
  <c r="G19"/>
  <c r="G16"/>
  <c r="G12"/>
  <c r="G9"/>
  <c r="G6"/>
  <c r="G5" s="1"/>
  <c r="G24" i="8"/>
  <c r="G19"/>
  <c r="G16"/>
  <c r="G12"/>
  <c r="G9"/>
  <c r="G6"/>
  <c r="G5"/>
  <c r="F24" i="9"/>
  <c r="F19"/>
  <c r="F16"/>
  <c r="F12"/>
  <c r="F9"/>
  <c r="F6"/>
  <c r="F5" s="1"/>
  <c r="F17" i="4"/>
  <c r="F12"/>
  <c r="F4" l="1"/>
  <c r="C19" i="8"/>
  <c r="F4" i="6"/>
  <c r="F4" i="5"/>
  <c r="G4" i="7"/>
  <c r="G4" i="8"/>
  <c r="F4" i="9"/>
  <c r="G17" i="6"/>
  <c r="G12"/>
  <c r="G6"/>
  <c r="G17" i="5"/>
  <c r="G12"/>
  <c r="G6"/>
  <c r="H24" i="7"/>
  <c r="C24" s="1"/>
  <c r="H19"/>
  <c r="H16"/>
  <c r="C16" s="1"/>
  <c r="H12"/>
  <c r="C12" s="1"/>
  <c r="H9"/>
  <c r="C9" s="1"/>
  <c r="H6"/>
  <c r="C6" s="1"/>
  <c r="H24" i="8"/>
  <c r="H19"/>
  <c r="H16"/>
  <c r="H12"/>
  <c r="H9"/>
  <c r="H6"/>
  <c r="G24" i="9"/>
  <c r="G19"/>
  <c r="G16"/>
  <c r="G12"/>
  <c r="G9"/>
  <c r="G6"/>
  <c r="G17" i="4"/>
  <c r="G12"/>
  <c r="H5" i="8"/>
  <c r="H5" i="7"/>
  <c r="C5" l="1"/>
  <c r="C5" i="8"/>
  <c r="C19" i="7"/>
  <c r="G5" i="5"/>
  <c r="G4" i="4"/>
  <c r="G5" i="9"/>
  <c r="H4" i="7"/>
  <c r="H4" i="8"/>
  <c r="G5" i="6"/>
  <c r="G4" i="5" l="1"/>
  <c r="C4" i="8"/>
  <c r="C4" i="7"/>
  <c r="G4" i="9"/>
  <c r="G4" i="6"/>
</calcChain>
</file>

<file path=xl/sharedStrings.xml><?xml version="1.0" encoding="utf-8"?>
<sst xmlns="http://schemas.openxmlformats.org/spreadsheetml/2006/main" count="472" uniqueCount="222">
  <si>
    <t xml:space="preserve">  1.普通高中</t>
  </si>
  <si>
    <t xml:space="preserve">  其中：扫盲</t>
  </si>
  <si>
    <t xml:space="preserve">  2.中等职业教育</t>
  </si>
  <si>
    <t xml:space="preserve">  1.普通初中</t>
  </si>
  <si>
    <t xml:space="preserve">  2.普通小学</t>
  </si>
  <si>
    <t xml:space="preserve">  1.本科</t>
  </si>
  <si>
    <t xml:space="preserve">  2.专科</t>
  </si>
  <si>
    <t>(一)研究生</t>
  </si>
  <si>
    <t>(二)普通本专科</t>
  </si>
  <si>
    <t>(三)成人本专科</t>
  </si>
  <si>
    <t>(五)网络本专科</t>
  </si>
  <si>
    <t xml:space="preserve">  2.硕士</t>
  </si>
  <si>
    <t xml:space="preserve">  1.博士</t>
  </si>
  <si>
    <t>(三)在渝军队院校</t>
    <phoneticPr fontId="2" type="noConversion"/>
  </si>
  <si>
    <t>3</t>
    <phoneticPr fontId="2" type="noConversion"/>
  </si>
  <si>
    <t xml:space="preserve">   其中：扫盲</t>
  </si>
  <si>
    <t>一、学校数</t>
    <phoneticPr fontId="2" type="noConversion"/>
  </si>
  <si>
    <t>单位：所</t>
    <phoneticPr fontId="2" type="noConversion"/>
  </si>
  <si>
    <t>备注</t>
    <phoneticPr fontId="2" type="noConversion"/>
  </si>
  <si>
    <t>比例(%)</t>
    <phoneticPr fontId="2" type="noConversion"/>
  </si>
  <si>
    <t>总     计</t>
    <phoneticPr fontId="2" type="noConversion"/>
  </si>
  <si>
    <t>一、高等学校</t>
    <phoneticPr fontId="2" type="noConversion"/>
  </si>
  <si>
    <r>
      <t>(</t>
    </r>
    <r>
      <rPr>
        <sz val="12"/>
        <rFont val="宋体"/>
        <family val="3"/>
        <charset val="134"/>
      </rPr>
      <t>一</t>
    </r>
    <r>
      <rPr>
        <sz val="12"/>
        <rFont val="宋体"/>
        <family val="3"/>
        <charset val="134"/>
      </rPr>
      <t>)</t>
    </r>
    <r>
      <rPr>
        <sz val="12"/>
        <rFont val="宋体"/>
        <family val="3"/>
        <charset val="134"/>
      </rPr>
      <t>普通高等学校</t>
    </r>
    <phoneticPr fontId="2" type="noConversion"/>
  </si>
  <si>
    <t>63</t>
    <phoneticPr fontId="2" type="noConversion"/>
  </si>
  <si>
    <r>
      <t xml:space="preserve">  </t>
    </r>
    <r>
      <rPr>
        <sz val="12"/>
        <rFont val="宋体"/>
        <family val="3"/>
        <charset val="134"/>
      </rPr>
      <t>1.本科院校</t>
    </r>
    <phoneticPr fontId="2" type="noConversion"/>
  </si>
  <si>
    <r>
      <t xml:space="preserve">    </t>
    </r>
    <r>
      <rPr>
        <sz val="12"/>
        <rFont val="宋体"/>
        <family val="3"/>
        <charset val="134"/>
      </rPr>
      <t>其中：独立学院</t>
    </r>
    <phoneticPr fontId="2" type="noConversion"/>
  </si>
  <si>
    <t>6</t>
    <phoneticPr fontId="2" type="noConversion"/>
  </si>
  <si>
    <t xml:space="preserve">  2.专科院校</t>
    <phoneticPr fontId="2" type="noConversion"/>
  </si>
  <si>
    <r>
      <t>(二</t>
    </r>
    <r>
      <rPr>
        <sz val="12"/>
        <rFont val="宋体"/>
        <family val="3"/>
        <charset val="134"/>
      </rPr>
      <t>)</t>
    </r>
    <r>
      <rPr>
        <sz val="12"/>
        <rFont val="宋体"/>
        <family val="3"/>
        <charset val="134"/>
      </rPr>
      <t>成人高等学校</t>
    </r>
    <phoneticPr fontId="2" type="noConversion"/>
  </si>
  <si>
    <t>市教委1所</t>
    <phoneticPr fontId="2" type="noConversion"/>
  </si>
  <si>
    <t>(三)在渝军队院校</t>
    <phoneticPr fontId="2" type="noConversion"/>
  </si>
  <si>
    <t>3</t>
    <phoneticPr fontId="2" type="noConversion"/>
  </si>
  <si>
    <t>二、高中阶段学校</t>
    <phoneticPr fontId="2" type="noConversion"/>
  </si>
  <si>
    <t xml:space="preserve">  1.普通高中</t>
    <phoneticPr fontId="2" type="noConversion"/>
  </si>
  <si>
    <t xml:space="preserve">  2.中等职业教育学校</t>
    <phoneticPr fontId="2" type="noConversion"/>
  </si>
  <si>
    <t>三、义务教育学校</t>
    <phoneticPr fontId="2" type="noConversion"/>
  </si>
  <si>
    <r>
      <t xml:space="preserve">  </t>
    </r>
    <r>
      <rPr>
        <sz val="12"/>
        <rFont val="宋体"/>
        <family val="3"/>
        <charset val="134"/>
      </rPr>
      <t>1.普通初中</t>
    </r>
    <phoneticPr fontId="2" type="noConversion"/>
  </si>
  <si>
    <r>
      <t xml:space="preserve">  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.普通小学</t>
    </r>
    <phoneticPr fontId="2" type="noConversion"/>
  </si>
  <si>
    <t>四、特殊教育学校</t>
    <phoneticPr fontId="2" type="noConversion"/>
  </si>
  <si>
    <t>五、幼儿园</t>
    <phoneticPr fontId="2" type="noConversion"/>
  </si>
  <si>
    <t>六、工读学校</t>
    <phoneticPr fontId="2" type="noConversion"/>
  </si>
  <si>
    <t>七、成人中学</t>
    <phoneticPr fontId="2" type="noConversion"/>
  </si>
  <si>
    <t>八、成人小学</t>
    <phoneticPr fontId="2" type="noConversion"/>
  </si>
  <si>
    <t xml:space="preserve">  其中：扫盲</t>
    <phoneticPr fontId="2" type="noConversion"/>
  </si>
  <si>
    <t>二、在校学生数</t>
    <phoneticPr fontId="16" type="noConversion"/>
  </si>
  <si>
    <t>单位：人</t>
    <phoneticPr fontId="16" type="noConversion"/>
  </si>
  <si>
    <t>备注</t>
    <phoneticPr fontId="16" type="noConversion"/>
  </si>
  <si>
    <t>比例(%)</t>
    <phoneticPr fontId="16" type="noConversion"/>
  </si>
  <si>
    <t>总     计</t>
    <phoneticPr fontId="16" type="noConversion"/>
  </si>
  <si>
    <t>一、高等教育</t>
    <phoneticPr fontId="16" type="noConversion"/>
  </si>
  <si>
    <t>二、高中阶段教育</t>
    <phoneticPr fontId="16" type="noConversion"/>
  </si>
  <si>
    <t>三、义务教育</t>
    <phoneticPr fontId="16" type="noConversion"/>
  </si>
  <si>
    <t>四、特殊教育</t>
    <phoneticPr fontId="16" type="noConversion"/>
  </si>
  <si>
    <t>五、学前教育</t>
    <phoneticPr fontId="16" type="noConversion"/>
  </si>
  <si>
    <t>六、工读学校</t>
    <phoneticPr fontId="16" type="noConversion"/>
  </si>
  <si>
    <t>七、成人中学</t>
    <phoneticPr fontId="16" type="noConversion"/>
  </si>
  <si>
    <t>八、成人小学</t>
    <phoneticPr fontId="16" type="noConversion"/>
  </si>
  <si>
    <t>三、招生数</t>
    <phoneticPr fontId="16" type="noConversion"/>
  </si>
  <si>
    <t>四、毕业生数</t>
    <phoneticPr fontId="16" type="noConversion"/>
  </si>
  <si>
    <t xml:space="preserve">  2.中等职业教育</t>
    <phoneticPr fontId="16" type="noConversion"/>
  </si>
  <si>
    <t>五、教职工数</t>
    <phoneticPr fontId="16" type="noConversion"/>
  </si>
  <si>
    <t>一、高等学校</t>
    <phoneticPr fontId="16" type="noConversion"/>
  </si>
  <si>
    <r>
      <t>(一</t>
    </r>
    <r>
      <rPr>
        <sz val="12"/>
        <rFont val="宋体"/>
        <family val="3"/>
        <charset val="134"/>
      </rPr>
      <t>)</t>
    </r>
    <r>
      <rPr>
        <sz val="12"/>
        <rFont val="宋体"/>
        <family val="3"/>
        <charset val="134"/>
      </rPr>
      <t>普通高等学校</t>
    </r>
    <phoneticPr fontId="16" type="noConversion"/>
  </si>
  <si>
    <t xml:space="preserve">  1.本科院校</t>
    <phoneticPr fontId="16" type="noConversion"/>
  </si>
  <si>
    <t xml:space="preserve">    其中：独立学院</t>
    <phoneticPr fontId="16" type="noConversion"/>
  </si>
  <si>
    <t xml:space="preserve">  2.专科院校</t>
    <phoneticPr fontId="16" type="noConversion"/>
  </si>
  <si>
    <r>
      <t>(二</t>
    </r>
    <r>
      <rPr>
        <sz val="12"/>
        <rFont val="宋体"/>
        <family val="3"/>
        <charset val="134"/>
      </rPr>
      <t>)</t>
    </r>
    <r>
      <rPr>
        <sz val="12"/>
        <rFont val="宋体"/>
        <family val="3"/>
        <charset val="134"/>
      </rPr>
      <t>成人高等学校</t>
    </r>
    <phoneticPr fontId="16" type="noConversion"/>
  </si>
  <si>
    <t>二、高中阶段学校</t>
    <phoneticPr fontId="16" type="noConversion"/>
  </si>
  <si>
    <t xml:space="preserve">  2.中等职业教育学校</t>
    <phoneticPr fontId="16" type="noConversion"/>
  </si>
  <si>
    <t>三、义务教育学校</t>
    <phoneticPr fontId="16" type="noConversion"/>
  </si>
  <si>
    <t>四、特殊教育学校</t>
    <phoneticPr fontId="16" type="noConversion"/>
  </si>
  <si>
    <t>五、幼儿园</t>
    <phoneticPr fontId="16" type="noConversion"/>
  </si>
  <si>
    <r>
      <t xml:space="preserve"> </t>
    </r>
    <r>
      <rPr>
        <sz val="14"/>
        <rFont val="仿宋_GB2312"/>
        <family val="3"/>
        <charset val="134"/>
      </rPr>
      <t>六、专任教师数</t>
    </r>
    <phoneticPr fontId="16" type="noConversion"/>
  </si>
  <si>
    <t>(一)普通高等学校</t>
    <phoneticPr fontId="16" type="noConversion"/>
  </si>
  <si>
    <t>(二)成人高等学校</t>
    <phoneticPr fontId="16" type="noConversion"/>
  </si>
  <si>
    <r>
      <t>2014</t>
    </r>
    <r>
      <rPr>
        <sz val="12"/>
        <rFont val="宋体"/>
        <family val="3"/>
        <charset val="134"/>
      </rPr>
      <t>年</t>
    </r>
    <phoneticPr fontId="2" type="noConversion"/>
  </si>
  <si>
    <r>
      <t>2015</t>
    </r>
    <r>
      <rPr>
        <sz val="12"/>
        <rFont val="宋体"/>
        <family val="3"/>
        <charset val="134"/>
      </rPr>
      <t>年</t>
    </r>
    <phoneticPr fontId="2" type="noConversion"/>
  </si>
  <si>
    <t>64</t>
    <phoneticPr fontId="2" type="noConversion"/>
  </si>
  <si>
    <r>
      <t>2010</t>
    </r>
    <r>
      <rPr>
        <sz val="12"/>
        <rFont val="宋体"/>
        <family val="3"/>
        <charset val="134"/>
      </rPr>
      <t>年</t>
    </r>
    <phoneticPr fontId="2" type="noConversion"/>
  </si>
  <si>
    <r>
      <t>2011</t>
    </r>
    <r>
      <rPr>
        <sz val="12"/>
        <rFont val="宋体"/>
        <family val="3"/>
        <charset val="134"/>
      </rPr>
      <t>年</t>
    </r>
    <phoneticPr fontId="2" type="noConversion"/>
  </si>
  <si>
    <r>
      <t>2012</t>
    </r>
    <r>
      <rPr>
        <sz val="12"/>
        <rFont val="宋体"/>
        <family val="3"/>
        <charset val="134"/>
      </rPr>
      <t>年</t>
    </r>
    <phoneticPr fontId="2" type="noConversion"/>
  </si>
  <si>
    <r>
      <t>2013</t>
    </r>
    <r>
      <rPr>
        <sz val="12"/>
        <rFont val="宋体"/>
        <family val="3"/>
        <charset val="134"/>
      </rPr>
      <t>年</t>
    </r>
    <phoneticPr fontId="2" type="noConversion"/>
  </si>
  <si>
    <t>7</t>
    <phoneticPr fontId="2" type="noConversion"/>
  </si>
  <si>
    <t>3</t>
    <phoneticPr fontId="2" type="noConversion"/>
  </si>
  <si>
    <t>5</t>
    <phoneticPr fontId="2" type="noConversion"/>
  </si>
  <si>
    <r>
      <t>5</t>
    </r>
    <r>
      <rPr>
        <sz val="12"/>
        <rFont val="宋体"/>
        <family val="3"/>
        <charset val="134"/>
      </rPr>
      <t>3</t>
    </r>
    <phoneticPr fontId="2" type="noConversion"/>
  </si>
  <si>
    <t>…</t>
    <phoneticPr fontId="2" type="noConversion"/>
  </si>
  <si>
    <t>59</t>
    <phoneticPr fontId="2" type="noConversion"/>
  </si>
  <si>
    <t>60</t>
    <phoneticPr fontId="2" type="noConversion"/>
  </si>
  <si>
    <t>63</t>
    <phoneticPr fontId="2" type="noConversion"/>
  </si>
  <si>
    <t>6</t>
    <phoneticPr fontId="2" type="noConversion"/>
  </si>
  <si>
    <r>
      <t>2011-2015</t>
    </r>
    <r>
      <rPr>
        <sz val="10"/>
        <rFont val="宋体"/>
        <family val="3"/>
        <charset val="134"/>
      </rPr>
      <t>五年累计</t>
    </r>
    <phoneticPr fontId="2" type="noConversion"/>
  </si>
  <si>
    <t>“十二五”期间</t>
    <phoneticPr fontId="2" type="noConversion"/>
  </si>
  <si>
    <r>
      <t>2016</t>
    </r>
    <r>
      <rPr>
        <sz val="12"/>
        <rFont val="宋体"/>
        <family val="3"/>
        <charset val="134"/>
      </rPr>
      <t>年</t>
    </r>
    <phoneticPr fontId="2" type="noConversion"/>
  </si>
  <si>
    <t>3</t>
    <phoneticPr fontId="2" type="noConversion"/>
  </si>
  <si>
    <t>6</t>
    <phoneticPr fontId="2" type="noConversion"/>
  </si>
  <si>
    <t>比较　</t>
    <phoneticPr fontId="2" type="noConversion"/>
  </si>
  <si>
    <t>比较</t>
  </si>
  <si>
    <t>技工学校</t>
    <phoneticPr fontId="2" type="noConversion"/>
  </si>
  <si>
    <r>
      <t>2016</t>
    </r>
    <r>
      <rPr>
        <sz val="12"/>
        <rFont val="宋体"/>
        <family val="3"/>
        <charset val="134"/>
      </rPr>
      <t>年</t>
    </r>
    <phoneticPr fontId="2" type="noConversion"/>
  </si>
  <si>
    <r>
      <t>2016</t>
    </r>
    <r>
      <rPr>
        <sz val="12"/>
        <rFont val="宋体"/>
        <family val="3"/>
        <charset val="134"/>
      </rPr>
      <t>年</t>
    </r>
    <phoneticPr fontId="2" type="noConversion"/>
  </si>
  <si>
    <r>
      <t>2016</t>
    </r>
    <r>
      <rPr>
        <sz val="12"/>
        <rFont val="宋体"/>
        <family val="3"/>
        <charset val="134"/>
      </rPr>
      <t>年</t>
    </r>
    <phoneticPr fontId="2" type="noConversion"/>
  </si>
  <si>
    <r>
      <t>2016</t>
    </r>
    <r>
      <rPr>
        <sz val="12"/>
        <rFont val="宋体"/>
        <family val="3"/>
        <charset val="134"/>
      </rPr>
      <t>年</t>
    </r>
    <phoneticPr fontId="2" type="noConversion"/>
  </si>
  <si>
    <r>
      <t>2017</t>
    </r>
    <r>
      <rPr>
        <sz val="12"/>
        <rFont val="宋体"/>
        <family val="3"/>
        <charset val="134"/>
      </rPr>
      <t>年</t>
    </r>
    <phoneticPr fontId="2" type="noConversion"/>
  </si>
  <si>
    <r>
      <t>2017</t>
    </r>
    <r>
      <rPr>
        <sz val="12"/>
        <rFont val="宋体"/>
        <family val="3"/>
        <charset val="134"/>
      </rPr>
      <t>年</t>
    </r>
    <phoneticPr fontId="2" type="noConversion"/>
  </si>
  <si>
    <r>
      <t>教委中职</t>
    </r>
    <r>
      <rPr>
        <sz val="10"/>
        <rFont val="宋体"/>
        <family val="3"/>
        <charset val="134"/>
      </rPr>
      <t>（不含技工校）</t>
    </r>
    <phoneticPr fontId="2" type="noConversion"/>
  </si>
  <si>
    <t>(四)在职人员攻硕士学位</t>
    <phoneticPr fontId="2" type="noConversion"/>
  </si>
  <si>
    <t>2017年起，已转为非全日制硕士</t>
    <phoneticPr fontId="2" type="noConversion"/>
  </si>
  <si>
    <t>(四)在职人员攻读硕士学位</t>
    <phoneticPr fontId="16" type="noConversion"/>
  </si>
  <si>
    <t>(四)在职人员攻读硕士学位</t>
    <phoneticPr fontId="2" type="noConversion"/>
  </si>
  <si>
    <r>
      <t>教委中职</t>
    </r>
    <r>
      <rPr>
        <sz val="9"/>
        <rFont val="宋体"/>
        <family val="3"/>
        <charset val="134"/>
      </rPr>
      <t>（不含技工校）</t>
    </r>
    <phoneticPr fontId="2" type="noConversion"/>
  </si>
  <si>
    <r>
      <t>2018</t>
    </r>
    <r>
      <rPr>
        <sz val="12"/>
        <rFont val="宋体"/>
        <family val="3"/>
        <charset val="134"/>
      </rPr>
      <t>年</t>
    </r>
    <phoneticPr fontId="2" type="noConversion"/>
  </si>
  <si>
    <t>与2017年比较(±)</t>
    <phoneticPr fontId="2" type="noConversion"/>
  </si>
  <si>
    <t>与2017比较(±)</t>
    <phoneticPr fontId="2" type="noConversion"/>
  </si>
  <si>
    <r>
      <t>2018</t>
    </r>
    <r>
      <rPr>
        <sz val="12"/>
        <rFont val="宋体"/>
        <family val="3"/>
        <charset val="134"/>
      </rPr>
      <t>年</t>
    </r>
    <phoneticPr fontId="2" type="noConversion"/>
  </si>
  <si>
    <t>已包含在本表普通高中内</t>
    <phoneticPr fontId="16" type="noConversion"/>
  </si>
  <si>
    <t>民办23所</t>
    <phoneticPr fontId="2" type="noConversion"/>
  </si>
  <si>
    <t>民办19所</t>
    <phoneticPr fontId="2" type="noConversion"/>
  </si>
  <si>
    <t>民办28000人</t>
    <phoneticPr fontId="2" type="noConversion"/>
  </si>
  <si>
    <t>民办9000人</t>
    <phoneticPr fontId="2" type="noConversion"/>
  </si>
  <si>
    <t>民办1400人</t>
    <phoneticPr fontId="2" type="noConversion"/>
  </si>
  <si>
    <t>民办8000人</t>
    <phoneticPr fontId="2" type="noConversion"/>
  </si>
  <si>
    <t>民办42所</t>
    <phoneticPr fontId="2" type="noConversion"/>
  </si>
  <si>
    <t>民办39474人</t>
    <phoneticPr fontId="2" type="noConversion"/>
  </si>
  <si>
    <t>民办67474人</t>
    <phoneticPr fontId="2" type="noConversion"/>
  </si>
  <si>
    <t>民办14336人</t>
    <phoneticPr fontId="2" type="noConversion"/>
  </si>
  <si>
    <t>民办22336人</t>
    <phoneticPr fontId="2" type="noConversion"/>
  </si>
  <si>
    <t>民办12089人</t>
    <phoneticPr fontId="2" type="noConversion"/>
  </si>
  <si>
    <t>民办21089人</t>
    <phoneticPr fontId="2" type="noConversion"/>
  </si>
  <si>
    <t>民办2296人</t>
    <phoneticPr fontId="2" type="noConversion"/>
  </si>
  <si>
    <t>民办3696人</t>
    <phoneticPr fontId="2" type="noConversion"/>
  </si>
  <si>
    <t>民办1624人</t>
    <phoneticPr fontId="2" type="noConversion"/>
  </si>
  <si>
    <t>民办1200人</t>
    <phoneticPr fontId="2" type="noConversion"/>
  </si>
  <si>
    <t>民办2824人</t>
    <phoneticPr fontId="2" type="noConversion"/>
  </si>
  <si>
    <t>民办34624人</t>
    <phoneticPr fontId="2" type="noConversion"/>
  </si>
  <si>
    <t>民办12048人</t>
    <phoneticPr fontId="2" type="noConversion"/>
  </si>
  <si>
    <t>民办34384人</t>
    <phoneticPr fontId="2" type="noConversion"/>
  </si>
  <si>
    <t>民办11019人</t>
    <phoneticPr fontId="2" type="noConversion"/>
  </si>
  <si>
    <t>普通中学，含初中学校。民办12264人</t>
    <phoneticPr fontId="16" type="noConversion"/>
  </si>
  <si>
    <t>民办15960人</t>
    <phoneticPr fontId="2" type="noConversion"/>
  </si>
  <si>
    <t>民办9265人(初高中)</t>
    <phoneticPr fontId="2" type="noConversion"/>
  </si>
  <si>
    <t>民办66307人</t>
    <phoneticPr fontId="2" type="noConversion"/>
  </si>
  <si>
    <t>民办12147人</t>
    <phoneticPr fontId="2" type="noConversion"/>
  </si>
  <si>
    <t>民办10087人</t>
    <phoneticPr fontId="2" type="noConversion"/>
  </si>
  <si>
    <r>
      <t>未含一贯制学校专任教师；</t>
    </r>
    <r>
      <rPr>
        <b/>
        <sz val="10"/>
        <rFont val="仿宋_GB2312"/>
        <family val="3"/>
        <charset val="134"/>
      </rPr>
      <t>民办3455人</t>
    </r>
    <phoneticPr fontId="2" type="noConversion"/>
  </si>
  <si>
    <t>含一贯制学校6567人；民办2690人</t>
    <phoneticPr fontId="2" type="noConversion"/>
  </si>
  <si>
    <t>民办115972人</t>
    <phoneticPr fontId="2" type="noConversion"/>
  </si>
  <si>
    <t>民办182279人</t>
    <phoneticPr fontId="2" type="noConversion"/>
  </si>
  <si>
    <t>民办42082人</t>
    <phoneticPr fontId="2" type="noConversion"/>
  </si>
  <si>
    <t>民办54229人</t>
    <phoneticPr fontId="2" type="noConversion"/>
  </si>
  <si>
    <t>民办31423人</t>
    <phoneticPr fontId="2" type="noConversion"/>
  </si>
  <si>
    <t>民办41510人</t>
    <phoneticPr fontId="2" type="noConversion"/>
  </si>
  <si>
    <t>民办小学3455人</t>
    <phoneticPr fontId="2" type="noConversion"/>
  </si>
  <si>
    <t>特教校及班5651人</t>
    <phoneticPr fontId="2" type="noConversion"/>
  </si>
  <si>
    <r>
      <t>另幼教点1892个较上年减少388个；</t>
    </r>
    <r>
      <rPr>
        <b/>
        <sz val="12"/>
        <rFont val="仿宋_GB2312"/>
        <family val="3"/>
        <charset val="134"/>
      </rPr>
      <t>民办3891所</t>
    </r>
    <phoneticPr fontId="2" type="noConversion"/>
  </si>
  <si>
    <t>民办613985人</t>
    <phoneticPr fontId="2" type="noConversion"/>
  </si>
  <si>
    <t>民办231486人</t>
    <phoneticPr fontId="2" type="noConversion"/>
  </si>
  <si>
    <t>民办206049人</t>
    <phoneticPr fontId="2" type="noConversion"/>
  </si>
  <si>
    <t>民办71866人</t>
    <phoneticPr fontId="2" type="noConversion"/>
  </si>
  <si>
    <t>民办34470人</t>
    <phoneticPr fontId="2" type="noConversion"/>
  </si>
  <si>
    <t>初中3847人</t>
    <phoneticPr fontId="16" type="noConversion"/>
  </si>
  <si>
    <t>初中4123人</t>
    <phoneticPr fontId="16" type="noConversion"/>
  </si>
  <si>
    <t>初中11所</t>
    <phoneticPr fontId="2" type="noConversion"/>
  </si>
  <si>
    <t>职工小学2所,农民小学258所</t>
    <phoneticPr fontId="2" type="noConversion"/>
  </si>
  <si>
    <t>职工小学1088人，农民小学39629人</t>
    <phoneticPr fontId="16" type="noConversion"/>
  </si>
  <si>
    <t>职工小学868人,农民小学36427人</t>
    <phoneticPr fontId="16" type="noConversion"/>
  </si>
  <si>
    <t>职工小学9人,农民小学643人</t>
    <phoneticPr fontId="16" type="noConversion"/>
  </si>
  <si>
    <t>职工小学2人,农民小学232人</t>
    <phoneticPr fontId="16" type="noConversion"/>
  </si>
  <si>
    <r>
      <t>教育部2所（重大、西大附小）；</t>
    </r>
    <r>
      <rPr>
        <b/>
        <sz val="10"/>
        <rFont val="仿宋_GB2312"/>
        <family val="3"/>
        <charset val="134"/>
      </rPr>
      <t>民办81所</t>
    </r>
    <phoneticPr fontId="2" type="noConversion"/>
  </si>
  <si>
    <t>3</t>
    <phoneticPr fontId="2" type="noConversion"/>
  </si>
  <si>
    <r>
      <t>教委中职</t>
    </r>
    <r>
      <rPr>
        <sz val="10"/>
        <rFont val="宋体"/>
        <family val="3"/>
        <charset val="134"/>
      </rPr>
      <t>（不含技工校）</t>
    </r>
    <phoneticPr fontId="2" type="noConversion"/>
  </si>
  <si>
    <t>6</t>
    <phoneticPr fontId="2" type="noConversion"/>
  </si>
  <si>
    <t>民办26所</t>
    <phoneticPr fontId="2" type="noConversion"/>
  </si>
  <si>
    <t>民办102098人</t>
    <phoneticPr fontId="2" type="noConversion"/>
  </si>
  <si>
    <t>民办1123928人,占17.88%</t>
    <phoneticPr fontId="2" type="noConversion"/>
  </si>
  <si>
    <t>民办33102人</t>
    <phoneticPr fontId="2" type="noConversion"/>
  </si>
  <si>
    <t>民办32934人</t>
    <phoneticPr fontId="2" type="noConversion"/>
  </si>
  <si>
    <t>民办66036人</t>
    <phoneticPr fontId="2" type="noConversion"/>
  </si>
  <si>
    <t>民办811人</t>
    <phoneticPr fontId="2" type="noConversion"/>
  </si>
  <si>
    <t>民办66847人</t>
    <phoneticPr fontId="2" type="noConversion"/>
  </si>
  <si>
    <t>民办386946人，占21.00%</t>
    <phoneticPr fontId="2" type="noConversion"/>
  </si>
  <si>
    <t>注:1.技工学校招生数(“中职办”学籍入库数)2014年3.40万人，2015年3.00万人；中职实际数=简况公布数-预计数+实际数。                                                                                                  2.高职（专科）对口招中职生：2012年10137人，2013年7131人，2014年7823人，2015年8770人，2016年8888人，2017年9282人，2018年14084人；“五年制”高职转入：2012年3177人，2013年3321人，2014年4751人，2015年5857人，2016年5822人，2017年6733人，2018年8601人。　　　　　                                                                  　　　　　　　　　　　                                        　　　3.留学生招生：2012年1420人，2013年1993人，2014年2542人，2015年3370人，2016年3636人，2017年4208人，2018年5012人。</t>
    <phoneticPr fontId="2" type="noConversion"/>
  </si>
  <si>
    <t>民办33121人</t>
    <phoneticPr fontId="2" type="noConversion"/>
  </si>
  <si>
    <t>民办23654人</t>
    <phoneticPr fontId="2" type="noConversion"/>
  </si>
  <si>
    <t>民办56775人</t>
    <phoneticPr fontId="2" type="noConversion"/>
  </si>
  <si>
    <t>民办2099人</t>
    <phoneticPr fontId="2" type="noConversion"/>
  </si>
  <si>
    <t>民办58874人</t>
    <phoneticPr fontId="2" type="noConversion"/>
  </si>
  <si>
    <t>民办32108人</t>
    <phoneticPr fontId="2" type="noConversion"/>
  </si>
  <si>
    <t>民办15072人</t>
    <phoneticPr fontId="2" type="noConversion"/>
  </si>
  <si>
    <t>民办106353人，占24.29%</t>
    <phoneticPr fontId="2" type="noConversion"/>
  </si>
  <si>
    <t>注：１.中职实际数=简况公布数-预计数+实际数。　　　　　　　　　　　　　　　　　　　　　　　　　　　　　　　　　　　　　　　　　　　　　　                　　2.全市另有民办非学历高等教育机构教职工340人，非学历职业技术培训学校教职工13827人。</t>
    <phoneticPr fontId="16" type="noConversion"/>
  </si>
  <si>
    <t>注：1.专任教师为教职工的其中数。中职实际数=简况公布数-预计数+实际数。
2.全市另有民办非学历高等教育机构专任教师230人；非学历职业技术培训学校专任教师8082人。</t>
    <phoneticPr fontId="16" type="noConversion"/>
  </si>
  <si>
    <t>民办11181人</t>
    <phoneticPr fontId="2" type="noConversion"/>
  </si>
  <si>
    <t>单位：%</t>
    <phoneticPr fontId="16" type="noConversion"/>
  </si>
  <si>
    <r>
      <t xml:space="preserve"> </t>
    </r>
    <r>
      <rPr>
        <sz val="14"/>
        <rFont val="仿宋_GB2312"/>
        <family val="3"/>
        <charset val="134"/>
      </rPr>
      <t>七、主要综合发展指标</t>
    </r>
    <phoneticPr fontId="16" type="noConversion"/>
  </si>
  <si>
    <t>…</t>
    <phoneticPr fontId="2" type="noConversion"/>
  </si>
  <si>
    <t>一、学前教育</t>
    <phoneticPr fontId="2" type="noConversion"/>
  </si>
  <si>
    <t>1.毛入园率</t>
    <phoneticPr fontId="2" type="noConversion"/>
  </si>
  <si>
    <r>
      <t>2</t>
    </r>
    <r>
      <rPr>
        <sz val="12"/>
        <rFont val="宋体"/>
        <family val="3"/>
        <charset val="134"/>
      </rPr>
      <t>.</t>
    </r>
    <r>
      <rPr>
        <sz val="12"/>
        <rFont val="宋体"/>
        <family val="3"/>
        <charset val="134"/>
      </rPr>
      <t>普惠率</t>
    </r>
    <phoneticPr fontId="2" type="noConversion"/>
  </si>
  <si>
    <t>二、义务教育</t>
    <phoneticPr fontId="2" type="noConversion"/>
  </si>
  <si>
    <t>三、高中阶段教育</t>
    <phoneticPr fontId="2" type="noConversion"/>
  </si>
  <si>
    <t>3.入学率</t>
    <phoneticPr fontId="2" type="noConversion"/>
  </si>
  <si>
    <t>4.九年义务教育巩固率</t>
    <phoneticPr fontId="2" type="noConversion"/>
  </si>
  <si>
    <t>5.学校校舍建设标准化率</t>
    <phoneticPr fontId="2" type="noConversion"/>
  </si>
  <si>
    <t>四、高等教育</t>
    <phoneticPr fontId="2" type="noConversion"/>
  </si>
  <si>
    <t>7.毛入学率</t>
    <phoneticPr fontId="2" type="noConversion"/>
  </si>
  <si>
    <t>8.毛入学率</t>
    <phoneticPr fontId="2" type="noConversion"/>
  </si>
  <si>
    <t>6.初升高比例</t>
    <phoneticPr fontId="2" type="noConversion"/>
  </si>
  <si>
    <r>
      <t>“985”1所、“211”2所；教育部2所、市教委27所(本科院校14、专科院校13)；专科院校40所(高职学院36、专科学校4)；</t>
    </r>
    <r>
      <rPr>
        <b/>
        <sz val="10"/>
        <rFont val="仿宋_GB2312"/>
        <family val="3"/>
        <charset val="134"/>
      </rPr>
      <t>民办26所</t>
    </r>
    <r>
      <rPr>
        <sz val="10"/>
        <rFont val="仿宋_GB2312"/>
        <family val="3"/>
        <charset val="134"/>
      </rPr>
      <t>（本科院校8、专科院校18）</t>
    </r>
    <phoneticPr fontId="2" type="noConversion"/>
  </si>
  <si>
    <r>
      <t>教育部2所（重大、西大附中）、市教委1所（川外附中）；</t>
    </r>
    <r>
      <rPr>
        <b/>
        <sz val="9"/>
        <rFont val="仿宋_GB2312"/>
        <family val="3"/>
        <charset val="134"/>
      </rPr>
      <t>民办23所</t>
    </r>
    <phoneticPr fontId="2" type="noConversion"/>
  </si>
  <si>
    <t>民办65所</t>
    <phoneticPr fontId="2" type="noConversion"/>
  </si>
  <si>
    <t>注：1.按教育部规定及实际情况作如下说明，(1)军队院校不属国民教育系列，未纳入教育部统计指标体系进行统计，从2008年起，“独立学院”计校数。(2)教委中职系指纳入教委管理的普通中专、成人中专和职业高中,不含技校。（3）增加“数量”并非为全部新建校，减少“数量”并非为无新建校。（4）183所中职学校中，有42所中职（教师进修学校31所、技工学校11所）未招生，学校建制未撤销。（5）技工学校有关数据系市人社局提供，2018年系上年整数的预计数，待市人社局2018年实际数再行调整（技工学校是按自然年度统计），中职实际数=简况公布数-预计数+实际数。2.全市另有民办非学历高等教育机构6个，非学历职业技术培训学校3564所。
3.全市普通中学校数（高中初中之和）2017年为1118所，2018年为1122所，增幅0.36%。4. 研究生培养机构14个(普通高校13、研究机构1) 。                                                                                     5.学前教育毛入园率87.05%，普惠率80.23%；九年义务教育巩固率94.50%；高中阶段教育毛入学率96.60%；高等教育毛入学率47.0%。</t>
    <phoneticPr fontId="2" type="noConversion"/>
  </si>
  <si>
    <r>
      <t>1.</t>
    </r>
    <r>
      <rPr>
        <b/>
        <sz val="12"/>
        <rFont val="仿宋_GB2312"/>
        <family val="3"/>
        <charset val="134"/>
      </rPr>
      <t>高教在校生规模</t>
    </r>
    <r>
      <rPr>
        <sz val="12"/>
        <rFont val="仿宋_GB2312"/>
        <family val="3"/>
        <charset val="134"/>
      </rPr>
      <t>国家规定的折算办法：研究生、普通本专科、成人本专科、在职人员攻读博士硕士学位为1；网络本专科×0.3；自考毕业人数×2.5
2.全市</t>
    </r>
    <r>
      <rPr>
        <b/>
        <sz val="12"/>
        <rFont val="仿宋_GB2312"/>
        <family val="3"/>
        <charset val="134"/>
      </rPr>
      <t>高教在校生规模</t>
    </r>
    <r>
      <rPr>
        <sz val="12"/>
        <rFont val="仿宋_GB2312"/>
        <family val="3"/>
        <charset val="134"/>
      </rPr>
      <t>2017年为103万人，2018年为103万人，与上年持平         3</t>
    </r>
    <r>
      <rPr>
        <b/>
        <sz val="12"/>
        <rFont val="仿宋_GB2312"/>
        <family val="3"/>
        <charset val="134"/>
      </rPr>
      <t>.民办225566人</t>
    </r>
    <r>
      <rPr>
        <sz val="12"/>
        <rFont val="仿宋_GB2312"/>
        <family val="3"/>
        <charset val="134"/>
      </rPr>
      <t>：普通本专科221915人(本科121741专科100174),成人本专科3651人(专科3651)</t>
    </r>
    <phoneticPr fontId="16" type="noConversion"/>
  </si>
  <si>
    <t>注：1.在职人员攻读硕士授予学位数：2012年2545人，2013年2993人，2014年3300人，2015年4300人，2016年3296人，2017年2943人，2018年3143人。                                                                                             2.中职实际数=简况公布数-预计数+实际数。3.高校另有自考助学班结业学生990人，进修及培训结业学生320512人；非学历职业技术培训学校结业学生1160447人次。                                                                             4.留学生毕(结)业生：2012年1581人，2013年1671人，2014年2858人，2015年3069人，2016年3334人，2017年4126人，2018年4442人。                                                                                               5.留学生授予学位数:2012年549人，2013年308人，2014年477人，2015年409人，2016年431人，2017年587人，2018年589人。</t>
    <phoneticPr fontId="16" type="noConversion"/>
  </si>
  <si>
    <t>民办小学2690人</t>
    <phoneticPr fontId="2" type="noConversion"/>
  </si>
  <si>
    <t>民办79所</t>
    <phoneticPr fontId="2" type="noConversion"/>
  </si>
  <si>
    <t>民办160所</t>
    <phoneticPr fontId="2" type="noConversion"/>
  </si>
  <si>
    <t>保持99.9%以上，特殊适龄人口可推迟入学</t>
    <phoneticPr fontId="2" type="noConversion"/>
  </si>
  <si>
    <t>民办60430人,占16.99%</t>
    <phoneticPr fontId="2" type="noConversion"/>
  </si>
  <si>
    <t>民办4142所,占40.66%</t>
    <phoneticPr fontId="2" type="noConversion"/>
  </si>
  <si>
    <t>民办338541人，占19.31%</t>
    <phoneticPr fontId="2" type="noConversion"/>
  </si>
  <si>
    <t>注：1.学生数及教职工均不含在渝军队院校。中职实际数=简况公布数-预计数+实际数。
2.全市普通中学在校学生2017年为1592207人，2018年为1653294人，增幅3.84%。
3.全市高校另有自考助学班在校学生2114人，普通预科生708人；非学历职业技术培训学校注册学生1250080人。4.留学生在校学生:2012年2428人，2013年3225人，2014年3346人，2015年3199人，2016年3853人，2017年4041人,2018年5110人。</t>
    <phoneticPr fontId="16" type="noConversion"/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</si>
</sst>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178" formatCode="0.0_ "/>
    <numFmt numFmtId="179" formatCode="0.00_);[Red]\(0.00\)"/>
    <numFmt numFmtId="180" formatCode="0.0"/>
    <numFmt numFmtId="181" formatCode="0.00_ "/>
  </numFmts>
  <fonts count="3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4"/>
      <name val="Times New Roman"/>
      <family val="1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rgb="FFFF0000"/>
      <name val="仿宋_GB2312"/>
      <family val="3"/>
      <charset val="134"/>
    </font>
    <font>
      <sz val="14"/>
      <color rgb="FFFF0000"/>
      <name val="仿宋_GB2312"/>
      <family val="3"/>
      <charset val="134"/>
    </font>
    <font>
      <b/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0"/>
      <name val="仿宋_GB2312"/>
      <family val="3"/>
      <charset val="134"/>
    </font>
    <font>
      <b/>
      <sz val="9"/>
      <name val="仿宋_GB2312"/>
      <family val="3"/>
      <charset val="134"/>
    </font>
    <font>
      <b/>
      <sz val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16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3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12" fillId="0" borderId="0" xfId="0" applyFont="1"/>
    <xf numFmtId="1" fontId="7" fillId="0" borderId="0" xfId="0" applyNumberFormat="1" applyFont="1" applyAlignment="1">
      <alignment vertical="center"/>
    </xf>
    <xf numFmtId="0" fontId="9" fillId="0" borderId="0" xfId="0" applyFont="1"/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77" fontId="3" fillId="0" borderId="1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 shrinkToFit="1"/>
    </xf>
    <xf numFmtId="0" fontId="15" fillId="0" borderId="3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 shrinkToFit="1"/>
    </xf>
    <xf numFmtId="0" fontId="14" fillId="0" borderId="3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19" fillId="2" borderId="2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shrinkToFit="1"/>
    </xf>
    <xf numFmtId="0" fontId="1" fillId="0" borderId="2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6" fillId="2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center" indent="1"/>
    </xf>
    <xf numFmtId="0" fontId="26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 shrinkToFit="1"/>
    </xf>
    <xf numFmtId="0" fontId="14" fillId="0" borderId="3" xfId="0" applyFont="1" applyBorder="1" applyAlignment="1">
      <alignment vertical="center" shrinkToFit="1"/>
    </xf>
    <xf numFmtId="0" fontId="14" fillId="0" borderId="3" xfId="0" applyFont="1" applyBorder="1" applyAlignment="1">
      <alignment vertical="center" wrapText="1" shrinkToFit="1"/>
    </xf>
    <xf numFmtId="0" fontId="8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179" fontId="3" fillId="0" borderId="3" xfId="0" applyNumberFormat="1" applyFont="1" applyBorder="1" applyAlignment="1">
      <alignment horizontal="right" vertical="center" wrapText="1"/>
    </xf>
    <xf numFmtId="179" fontId="1" fillId="0" borderId="3" xfId="0" applyNumberFormat="1" applyFont="1" applyBorder="1" applyAlignment="1">
      <alignment horizontal="right" vertical="center"/>
    </xf>
    <xf numFmtId="179" fontId="24" fillId="0" borderId="3" xfId="0" applyNumberFormat="1" applyFont="1" applyBorder="1" applyAlignment="1">
      <alignment horizontal="right" vertical="center"/>
    </xf>
    <xf numFmtId="179" fontId="18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79" fontId="1" fillId="0" borderId="1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81" fontId="3" fillId="0" borderId="3" xfId="0" applyNumberFormat="1" applyFont="1" applyBorder="1" applyAlignment="1">
      <alignment horizontal="right" vertical="center" wrapText="1"/>
    </xf>
    <xf numFmtId="0" fontId="31" fillId="0" borderId="3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25" fillId="0" borderId="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Zeros="0" tabSelected="1" workbookViewId="0">
      <selection activeCell="A2" sqref="A2:A3"/>
    </sheetView>
  </sheetViews>
  <sheetFormatPr defaultRowHeight="14.25"/>
  <cols>
    <col min="1" max="1" width="23.625" style="11" customWidth="1"/>
    <col min="2" max="5" width="9.625" style="11" customWidth="1"/>
    <col min="6" max="12" width="9.625" style="20" customWidth="1"/>
    <col min="13" max="13" width="25.625" style="11" customWidth="1"/>
    <col min="14" max="16384" width="9" style="11"/>
  </cols>
  <sheetData>
    <row r="1" spans="1:13" s="12" customFormat="1" ht="18.75">
      <c r="A1" s="33" t="s">
        <v>16</v>
      </c>
      <c r="B1" s="33"/>
      <c r="C1" s="33"/>
      <c r="D1" s="33"/>
      <c r="E1" s="33"/>
      <c r="F1" s="34"/>
      <c r="G1" s="34"/>
      <c r="H1" s="34"/>
      <c r="I1" s="34"/>
      <c r="J1" s="34"/>
      <c r="K1" s="34"/>
      <c r="L1" s="34"/>
      <c r="M1" s="35" t="s">
        <v>17</v>
      </c>
    </row>
    <row r="2" spans="1:13" s="14" customFormat="1" ht="30" customHeight="1">
      <c r="A2" s="134"/>
      <c r="B2" s="141" t="s">
        <v>78</v>
      </c>
      <c r="C2" s="143" t="s">
        <v>92</v>
      </c>
      <c r="D2" s="144"/>
      <c r="E2" s="144"/>
      <c r="F2" s="144"/>
      <c r="G2" s="145"/>
      <c r="H2" s="146" t="s">
        <v>112</v>
      </c>
      <c r="I2" s="147"/>
      <c r="J2" s="147"/>
      <c r="K2" s="147"/>
      <c r="L2" s="148"/>
      <c r="M2" s="136" t="s">
        <v>18</v>
      </c>
    </row>
    <row r="3" spans="1:13" s="14" customFormat="1" ht="34.5" customHeight="1">
      <c r="A3" s="135"/>
      <c r="B3" s="142"/>
      <c r="C3" s="83" t="s">
        <v>79</v>
      </c>
      <c r="D3" s="83" t="s">
        <v>80</v>
      </c>
      <c r="E3" s="83" t="s">
        <v>81</v>
      </c>
      <c r="F3" s="83" t="s">
        <v>75</v>
      </c>
      <c r="G3" s="83" t="s">
        <v>76</v>
      </c>
      <c r="H3" s="86" t="s">
        <v>102</v>
      </c>
      <c r="I3" s="99" t="s">
        <v>103</v>
      </c>
      <c r="J3" s="107" t="s">
        <v>111</v>
      </c>
      <c r="K3" s="2" t="s">
        <v>96</v>
      </c>
      <c r="L3" s="2" t="s">
        <v>19</v>
      </c>
      <c r="M3" s="137"/>
    </row>
    <row r="4" spans="1:13" s="13" customFormat="1" ht="18" customHeight="1">
      <c r="A4" s="28" t="s">
        <v>20</v>
      </c>
      <c r="B4" s="73">
        <f>B5+B12+B17+B20+B21+B22+B23+B24</f>
        <v>12059</v>
      </c>
      <c r="C4" s="36">
        <f t="shared" ref="C4:E4" si="0">C5+C12+C17+C20+C21+C22+C23+C24</f>
        <v>11525</v>
      </c>
      <c r="D4" s="36">
        <f t="shared" si="0"/>
        <v>11228</v>
      </c>
      <c r="E4" s="36">
        <f t="shared" si="0"/>
        <v>11151</v>
      </c>
      <c r="F4" s="36">
        <f>F5+F12+F17+F20+F21+F22+F23+F24</f>
        <v>11118</v>
      </c>
      <c r="G4" s="36">
        <f>G5+G12+G17+G20+G21+G22+G23+G24</f>
        <v>10886</v>
      </c>
      <c r="H4" s="36">
        <f>H5+H12+H17+H20+H21+H22+H23+H24</f>
        <v>9849</v>
      </c>
      <c r="I4" s="36">
        <f>I5+I12+I17+I20+I21+I22+I23+I24</f>
        <v>9867</v>
      </c>
      <c r="J4" s="36">
        <f>J5+J12+J17+J20+J21+J22+J23+J24</f>
        <v>10187</v>
      </c>
      <c r="K4" s="37">
        <f>J4-I4</f>
        <v>320</v>
      </c>
      <c r="L4" s="38">
        <f>K4/I4*100</f>
        <v>3.2431336779162865</v>
      </c>
      <c r="M4" s="93" t="s">
        <v>219</v>
      </c>
    </row>
    <row r="5" spans="1:13" s="16" customFormat="1" ht="18" customHeight="1">
      <c r="A5" s="29" t="s">
        <v>21</v>
      </c>
      <c r="B5" s="69">
        <f>B6+B10+B11</f>
        <v>61</v>
      </c>
      <c r="C5" s="69">
        <f t="shared" ref="C5:J5" si="1">C6+C10+C11</f>
        <v>67</v>
      </c>
      <c r="D5" s="69">
        <f t="shared" si="1"/>
        <v>67</v>
      </c>
      <c r="E5" s="69">
        <f t="shared" si="1"/>
        <v>70</v>
      </c>
      <c r="F5" s="69">
        <f t="shared" si="1"/>
        <v>70</v>
      </c>
      <c r="G5" s="69">
        <f t="shared" si="1"/>
        <v>71</v>
      </c>
      <c r="H5" s="69">
        <f t="shared" si="1"/>
        <v>72</v>
      </c>
      <c r="I5" s="69">
        <f t="shared" si="1"/>
        <v>72</v>
      </c>
      <c r="J5" s="69">
        <f t="shared" si="1"/>
        <v>72</v>
      </c>
      <c r="K5" s="37">
        <f t="shared" ref="K5:K25" si="2">J5-I5</f>
        <v>0</v>
      </c>
      <c r="L5" s="38">
        <f t="shared" ref="L5:L25" si="3">K5/I5*100</f>
        <v>0</v>
      </c>
      <c r="M5" s="18" t="s">
        <v>172</v>
      </c>
    </row>
    <row r="6" spans="1:13" s="12" customFormat="1" ht="18" customHeight="1">
      <c r="A6" s="9" t="s">
        <v>22</v>
      </c>
      <c r="B6" s="77" t="s">
        <v>85</v>
      </c>
      <c r="C6" s="40" t="s">
        <v>87</v>
      </c>
      <c r="D6" s="40" t="s">
        <v>88</v>
      </c>
      <c r="E6" s="40" t="s">
        <v>89</v>
      </c>
      <c r="F6" s="40" t="s">
        <v>23</v>
      </c>
      <c r="G6" s="40" t="s">
        <v>77</v>
      </c>
      <c r="H6" s="87">
        <f>H7+H9</f>
        <v>65</v>
      </c>
      <c r="I6" s="87">
        <f>I7+I9</f>
        <v>65</v>
      </c>
      <c r="J6" s="87">
        <f>J7+J9</f>
        <v>65</v>
      </c>
      <c r="K6" s="37">
        <f t="shared" si="2"/>
        <v>0</v>
      </c>
      <c r="L6" s="38">
        <f t="shared" si="3"/>
        <v>0</v>
      </c>
      <c r="M6" s="138" t="s">
        <v>208</v>
      </c>
    </row>
    <row r="7" spans="1:13" s="12" customFormat="1" ht="18" customHeight="1">
      <c r="A7" s="5" t="s">
        <v>24</v>
      </c>
      <c r="B7" s="76">
        <v>22</v>
      </c>
      <c r="C7" s="31">
        <v>22</v>
      </c>
      <c r="D7" s="31">
        <v>24</v>
      </c>
      <c r="E7" s="31">
        <v>24</v>
      </c>
      <c r="F7" s="31">
        <v>25</v>
      </c>
      <c r="G7" s="31">
        <v>25</v>
      </c>
      <c r="H7" s="31">
        <v>25</v>
      </c>
      <c r="I7" s="31">
        <v>25</v>
      </c>
      <c r="J7" s="31">
        <v>25</v>
      </c>
      <c r="K7" s="37">
        <f t="shared" si="2"/>
        <v>0</v>
      </c>
      <c r="L7" s="38">
        <f t="shared" si="3"/>
        <v>0</v>
      </c>
      <c r="M7" s="139"/>
    </row>
    <row r="8" spans="1:13" s="12" customFormat="1" ht="18" customHeight="1">
      <c r="A8" s="5" t="s">
        <v>25</v>
      </c>
      <c r="B8" s="75" t="s">
        <v>82</v>
      </c>
      <c r="C8" s="40" t="s">
        <v>82</v>
      </c>
      <c r="D8" s="40" t="s">
        <v>82</v>
      </c>
      <c r="E8" s="40" t="s">
        <v>90</v>
      </c>
      <c r="F8" s="40" t="s">
        <v>26</v>
      </c>
      <c r="G8" s="40" t="s">
        <v>26</v>
      </c>
      <c r="H8" s="40" t="s">
        <v>95</v>
      </c>
      <c r="I8" s="40" t="s">
        <v>26</v>
      </c>
      <c r="J8" s="40" t="s">
        <v>171</v>
      </c>
      <c r="K8" s="37">
        <f t="shared" si="2"/>
        <v>0</v>
      </c>
      <c r="L8" s="38">
        <f t="shared" si="3"/>
        <v>0</v>
      </c>
      <c r="M8" s="139"/>
    </row>
    <row r="9" spans="1:13" s="12" customFormat="1" ht="18" customHeight="1">
      <c r="A9" s="9" t="s">
        <v>27</v>
      </c>
      <c r="B9" s="76">
        <v>31</v>
      </c>
      <c r="C9" s="31">
        <v>37</v>
      </c>
      <c r="D9" s="31">
        <v>36</v>
      </c>
      <c r="E9" s="31">
        <v>39</v>
      </c>
      <c r="F9" s="31">
        <v>38</v>
      </c>
      <c r="G9" s="31">
        <v>39</v>
      </c>
      <c r="H9" s="31">
        <v>40</v>
      </c>
      <c r="I9" s="31">
        <v>40</v>
      </c>
      <c r="J9" s="31">
        <v>40</v>
      </c>
      <c r="K9" s="37">
        <f t="shared" si="2"/>
        <v>0</v>
      </c>
      <c r="L9" s="38">
        <f t="shared" si="3"/>
        <v>0</v>
      </c>
      <c r="M9" s="140"/>
    </row>
    <row r="10" spans="1:13" s="12" customFormat="1" ht="18" customHeight="1">
      <c r="A10" s="32" t="s">
        <v>28</v>
      </c>
      <c r="B10" s="77" t="s">
        <v>84</v>
      </c>
      <c r="C10" s="31">
        <v>5</v>
      </c>
      <c r="D10" s="31">
        <v>4</v>
      </c>
      <c r="E10" s="31">
        <v>4</v>
      </c>
      <c r="F10" s="31">
        <v>4</v>
      </c>
      <c r="G10" s="31">
        <v>4</v>
      </c>
      <c r="H10" s="31">
        <v>4</v>
      </c>
      <c r="I10" s="31">
        <v>4</v>
      </c>
      <c r="J10" s="31">
        <v>4</v>
      </c>
      <c r="K10" s="37">
        <f t="shared" si="2"/>
        <v>0</v>
      </c>
      <c r="L10" s="38">
        <f t="shared" si="3"/>
        <v>0</v>
      </c>
      <c r="M10" s="48" t="s">
        <v>29</v>
      </c>
    </row>
    <row r="11" spans="1:13" s="12" customFormat="1" ht="18" customHeight="1">
      <c r="A11" s="32" t="s">
        <v>30</v>
      </c>
      <c r="B11" s="76">
        <v>3</v>
      </c>
      <c r="C11" s="40" t="s">
        <v>83</v>
      </c>
      <c r="D11" s="40" t="s">
        <v>83</v>
      </c>
      <c r="E11" s="40" t="s">
        <v>83</v>
      </c>
      <c r="F11" s="40" t="s">
        <v>14</v>
      </c>
      <c r="G11" s="40" t="s">
        <v>31</v>
      </c>
      <c r="H11" s="40" t="s">
        <v>94</v>
      </c>
      <c r="I11" s="40" t="s">
        <v>14</v>
      </c>
      <c r="J11" s="40" t="s">
        <v>169</v>
      </c>
      <c r="K11" s="37">
        <f t="shared" si="2"/>
        <v>0</v>
      </c>
      <c r="L11" s="38">
        <f t="shared" si="3"/>
        <v>0</v>
      </c>
      <c r="M11" s="4"/>
    </row>
    <row r="12" spans="1:13" s="16" customFormat="1" ht="18" customHeight="1">
      <c r="A12" s="29" t="s">
        <v>32</v>
      </c>
      <c r="B12" s="74">
        <v>516</v>
      </c>
      <c r="C12" s="39">
        <f t="shared" ref="C12:H12" si="4">C13+C14</f>
        <v>499</v>
      </c>
      <c r="D12" s="39">
        <f t="shared" si="4"/>
        <v>497</v>
      </c>
      <c r="E12" s="39">
        <f t="shared" si="4"/>
        <v>482</v>
      </c>
      <c r="F12" s="39">
        <f t="shared" si="4"/>
        <v>477</v>
      </c>
      <c r="G12" s="39">
        <f t="shared" si="4"/>
        <v>475</v>
      </c>
      <c r="H12" s="39">
        <f t="shared" si="4"/>
        <v>443</v>
      </c>
      <c r="I12" s="39">
        <f t="shared" ref="I12:J12" si="5">I13+I14</f>
        <v>438</v>
      </c>
      <c r="J12" s="39">
        <f t="shared" si="5"/>
        <v>439</v>
      </c>
      <c r="K12" s="37">
        <f t="shared" si="2"/>
        <v>1</v>
      </c>
      <c r="L12" s="38">
        <f t="shared" si="3"/>
        <v>0.22831050228310501</v>
      </c>
      <c r="M12" s="18" t="s">
        <v>210</v>
      </c>
    </row>
    <row r="13" spans="1:13" s="14" customFormat="1" ht="30" customHeight="1">
      <c r="A13" s="9" t="s">
        <v>33</v>
      </c>
      <c r="B13" s="76">
        <v>268</v>
      </c>
      <c r="C13" s="31">
        <v>263</v>
      </c>
      <c r="D13" s="31">
        <v>262</v>
      </c>
      <c r="E13" s="31">
        <v>261</v>
      </c>
      <c r="F13" s="31">
        <v>258</v>
      </c>
      <c r="G13" s="31">
        <v>261</v>
      </c>
      <c r="H13" s="31">
        <v>260</v>
      </c>
      <c r="I13" s="31">
        <v>255</v>
      </c>
      <c r="J13" s="31">
        <v>256</v>
      </c>
      <c r="K13" s="37">
        <f t="shared" si="2"/>
        <v>1</v>
      </c>
      <c r="L13" s="38">
        <f t="shared" si="3"/>
        <v>0.39215686274509803</v>
      </c>
      <c r="M13" s="120" t="s">
        <v>209</v>
      </c>
    </row>
    <row r="14" spans="1:13" s="14" customFormat="1" ht="30" customHeight="1">
      <c r="A14" s="102" t="s">
        <v>34</v>
      </c>
      <c r="B14" s="31">
        <f t="shared" ref="B14:I14" si="6">B15+B16</f>
        <v>248</v>
      </c>
      <c r="C14" s="31">
        <f t="shared" si="6"/>
        <v>236</v>
      </c>
      <c r="D14" s="31">
        <f t="shared" si="6"/>
        <v>235</v>
      </c>
      <c r="E14" s="31">
        <f t="shared" si="6"/>
        <v>221</v>
      </c>
      <c r="F14" s="31">
        <f t="shared" si="6"/>
        <v>219</v>
      </c>
      <c r="G14" s="31">
        <f t="shared" si="6"/>
        <v>214</v>
      </c>
      <c r="H14" s="31">
        <f t="shared" si="6"/>
        <v>183</v>
      </c>
      <c r="I14" s="31">
        <f t="shared" si="6"/>
        <v>183</v>
      </c>
      <c r="J14" s="31">
        <f>J15+J16</f>
        <v>183</v>
      </c>
      <c r="K14" s="37"/>
      <c r="L14" s="38">
        <f t="shared" si="3"/>
        <v>0</v>
      </c>
      <c r="M14" s="91" t="s">
        <v>122</v>
      </c>
    </row>
    <row r="15" spans="1:13" s="14" customFormat="1" ht="23.25" customHeight="1">
      <c r="A15" s="105" t="s">
        <v>110</v>
      </c>
      <c r="B15" s="76">
        <v>168</v>
      </c>
      <c r="C15" s="31">
        <v>164</v>
      </c>
      <c r="D15" s="31">
        <v>155</v>
      </c>
      <c r="E15" s="31">
        <v>141</v>
      </c>
      <c r="F15" s="31">
        <v>139</v>
      </c>
      <c r="G15" s="31">
        <v>134</v>
      </c>
      <c r="H15" s="31">
        <v>132</v>
      </c>
      <c r="I15" s="31">
        <v>132</v>
      </c>
      <c r="J15" s="31">
        <v>132</v>
      </c>
      <c r="K15" s="37">
        <f t="shared" si="2"/>
        <v>0</v>
      </c>
      <c r="L15" s="38">
        <f t="shared" si="3"/>
        <v>0</v>
      </c>
      <c r="M15" s="82" t="s">
        <v>116</v>
      </c>
    </row>
    <row r="16" spans="1:13" s="14" customFormat="1" ht="22.5" customHeight="1">
      <c r="A16" s="85" t="s">
        <v>98</v>
      </c>
      <c r="B16" s="76">
        <v>80</v>
      </c>
      <c r="C16" s="31">
        <v>72</v>
      </c>
      <c r="D16" s="31">
        <v>80</v>
      </c>
      <c r="E16" s="31">
        <v>80</v>
      </c>
      <c r="F16" s="31">
        <v>80</v>
      </c>
      <c r="G16" s="31">
        <v>80</v>
      </c>
      <c r="H16" s="31">
        <v>51</v>
      </c>
      <c r="I16" s="31">
        <v>51</v>
      </c>
      <c r="J16" s="31">
        <v>51</v>
      </c>
      <c r="K16" s="37">
        <f t="shared" si="2"/>
        <v>0</v>
      </c>
      <c r="L16" s="38">
        <f t="shared" si="3"/>
        <v>0</v>
      </c>
      <c r="M16" s="82" t="s">
        <v>117</v>
      </c>
    </row>
    <row r="17" spans="1:13" s="13" customFormat="1" ht="18" customHeight="1">
      <c r="A17" s="30" t="s">
        <v>35</v>
      </c>
      <c r="B17" s="73">
        <v>6549</v>
      </c>
      <c r="C17" s="66">
        <v>6244</v>
      </c>
      <c r="D17" s="66">
        <v>5779</v>
      </c>
      <c r="E17" s="66">
        <f t="shared" ref="E17:J17" si="7">E18+E19</f>
        <v>5667</v>
      </c>
      <c r="F17" s="66">
        <f t="shared" si="7"/>
        <v>5507</v>
      </c>
      <c r="G17" s="66">
        <f t="shared" si="7"/>
        <v>5076</v>
      </c>
      <c r="H17" s="66">
        <f t="shared" si="7"/>
        <v>3839</v>
      </c>
      <c r="I17" s="66">
        <f t="shared" si="7"/>
        <v>3817</v>
      </c>
      <c r="J17" s="66">
        <f t="shared" si="7"/>
        <v>3759</v>
      </c>
      <c r="K17" s="37">
        <f t="shared" si="2"/>
        <v>-58</v>
      </c>
      <c r="L17" s="116">
        <f t="shared" si="3"/>
        <v>-1.5195179460309143</v>
      </c>
      <c r="M17" s="115" t="s">
        <v>216</v>
      </c>
    </row>
    <row r="18" spans="1:13" s="14" customFormat="1" ht="18" customHeight="1">
      <c r="A18" s="5" t="s">
        <v>36</v>
      </c>
      <c r="B18" s="76">
        <v>1005</v>
      </c>
      <c r="C18" s="31">
        <v>996</v>
      </c>
      <c r="D18" s="31">
        <v>969</v>
      </c>
      <c r="E18" s="31">
        <v>939</v>
      </c>
      <c r="F18" s="31">
        <v>921</v>
      </c>
      <c r="G18" s="31">
        <v>906</v>
      </c>
      <c r="H18" s="31">
        <v>860</v>
      </c>
      <c r="I18" s="31">
        <v>863</v>
      </c>
      <c r="J18" s="31">
        <v>866</v>
      </c>
      <c r="K18" s="37">
        <f t="shared" si="2"/>
        <v>3</v>
      </c>
      <c r="L18" s="116">
        <f t="shared" si="3"/>
        <v>0.34762456546929316</v>
      </c>
      <c r="M18" s="130" t="s">
        <v>215</v>
      </c>
    </row>
    <row r="19" spans="1:13" s="14" customFormat="1" ht="30" customHeight="1">
      <c r="A19" s="5" t="s">
        <v>37</v>
      </c>
      <c r="B19" s="76">
        <v>5544</v>
      </c>
      <c r="C19" s="31">
        <v>5248</v>
      </c>
      <c r="D19" s="31">
        <v>4810</v>
      </c>
      <c r="E19" s="31">
        <v>4728</v>
      </c>
      <c r="F19" s="31">
        <v>4586</v>
      </c>
      <c r="G19" s="31">
        <v>4170</v>
      </c>
      <c r="H19" s="31">
        <v>2979</v>
      </c>
      <c r="I19" s="31">
        <v>2954</v>
      </c>
      <c r="J19" s="31">
        <v>2893</v>
      </c>
      <c r="K19" s="37">
        <f t="shared" si="2"/>
        <v>-61</v>
      </c>
      <c r="L19" s="38">
        <f t="shared" si="3"/>
        <v>-2.0649966147596479</v>
      </c>
      <c r="M19" s="70" t="s">
        <v>168</v>
      </c>
    </row>
    <row r="20" spans="1:13" s="13" customFormat="1" ht="18" customHeight="1">
      <c r="A20" s="30" t="s">
        <v>38</v>
      </c>
      <c r="B20" s="76">
        <v>36</v>
      </c>
      <c r="C20" s="31">
        <v>36</v>
      </c>
      <c r="D20" s="31">
        <v>36</v>
      </c>
      <c r="E20" s="31">
        <v>36</v>
      </c>
      <c r="F20" s="31">
        <v>36</v>
      </c>
      <c r="G20" s="31">
        <v>36</v>
      </c>
      <c r="H20" s="31">
        <v>36</v>
      </c>
      <c r="I20" s="31">
        <v>36</v>
      </c>
      <c r="J20" s="31">
        <v>38</v>
      </c>
      <c r="K20" s="37">
        <f t="shared" si="2"/>
        <v>2</v>
      </c>
      <c r="L20" s="38">
        <f t="shared" si="3"/>
        <v>5.5555555555555554</v>
      </c>
      <c r="M20" s="4"/>
    </row>
    <row r="21" spans="1:13" s="13" customFormat="1" ht="30" customHeight="1">
      <c r="A21" s="30" t="s">
        <v>39</v>
      </c>
      <c r="B21" s="76">
        <v>4105</v>
      </c>
      <c r="C21" s="31">
        <v>4114</v>
      </c>
      <c r="D21" s="31">
        <v>4401</v>
      </c>
      <c r="E21" s="31">
        <v>4547</v>
      </c>
      <c r="F21" s="31">
        <v>4669</v>
      </c>
      <c r="G21" s="31">
        <v>4816</v>
      </c>
      <c r="H21" s="31">
        <v>5109</v>
      </c>
      <c r="I21" s="31">
        <v>5210</v>
      </c>
      <c r="J21" s="31">
        <v>5607</v>
      </c>
      <c r="K21" s="37">
        <f t="shared" si="2"/>
        <v>397</v>
      </c>
      <c r="L21" s="38">
        <f t="shared" si="3"/>
        <v>7.6199616122840697</v>
      </c>
      <c r="M21" s="64" t="s">
        <v>154</v>
      </c>
    </row>
    <row r="22" spans="1:13" s="13" customFormat="1" ht="18" customHeight="1">
      <c r="A22" s="9" t="s">
        <v>40</v>
      </c>
      <c r="B22" s="76">
        <v>5</v>
      </c>
      <c r="C22" s="31">
        <v>4</v>
      </c>
      <c r="D22" s="31">
        <v>4</v>
      </c>
      <c r="E22" s="31">
        <v>3</v>
      </c>
      <c r="F22" s="31">
        <v>2</v>
      </c>
      <c r="G22" s="31">
        <v>2</v>
      </c>
      <c r="H22" s="31">
        <v>2</v>
      </c>
      <c r="I22" s="31">
        <v>2</v>
      </c>
      <c r="J22" s="31">
        <v>1</v>
      </c>
      <c r="K22" s="37">
        <f t="shared" si="2"/>
        <v>-1</v>
      </c>
      <c r="L22" s="38">
        <f t="shared" si="3"/>
        <v>-50</v>
      </c>
      <c r="M22" s="4"/>
    </row>
    <row r="23" spans="1:13" s="13" customFormat="1" ht="18" customHeight="1">
      <c r="A23" s="9" t="s">
        <v>41</v>
      </c>
      <c r="B23" s="76">
        <v>103</v>
      </c>
      <c r="C23" s="31">
        <v>147</v>
      </c>
      <c r="D23" s="31">
        <v>63</v>
      </c>
      <c r="E23" s="31">
        <v>12</v>
      </c>
      <c r="F23" s="31">
        <v>14</v>
      </c>
      <c r="G23" s="31">
        <v>36</v>
      </c>
      <c r="H23" s="31">
        <v>11</v>
      </c>
      <c r="I23" s="31">
        <v>11</v>
      </c>
      <c r="J23" s="31">
        <v>11</v>
      </c>
      <c r="K23" s="37">
        <f t="shared" si="2"/>
        <v>0</v>
      </c>
      <c r="L23" s="38">
        <f t="shared" si="3"/>
        <v>0</v>
      </c>
      <c r="M23" s="50" t="s">
        <v>162</v>
      </c>
    </row>
    <row r="24" spans="1:13" s="13" customFormat="1" ht="21.75" customHeight="1">
      <c r="A24" s="9" t="s">
        <v>42</v>
      </c>
      <c r="B24" s="76">
        <v>684</v>
      </c>
      <c r="C24" s="31">
        <v>414</v>
      </c>
      <c r="D24" s="31">
        <v>381</v>
      </c>
      <c r="E24" s="31">
        <v>334</v>
      </c>
      <c r="F24" s="31">
        <v>343</v>
      </c>
      <c r="G24" s="31">
        <v>374</v>
      </c>
      <c r="H24" s="31">
        <v>337</v>
      </c>
      <c r="I24" s="31">
        <v>281</v>
      </c>
      <c r="J24" s="31">
        <v>260</v>
      </c>
      <c r="K24" s="37">
        <f t="shared" si="2"/>
        <v>-21</v>
      </c>
      <c r="L24" s="38">
        <f t="shared" si="3"/>
        <v>-7.4733096085409247</v>
      </c>
      <c r="M24" s="50" t="s">
        <v>163</v>
      </c>
    </row>
    <row r="25" spans="1:13" s="12" customFormat="1" ht="18" customHeight="1">
      <c r="A25" s="9" t="s">
        <v>43</v>
      </c>
      <c r="B25" s="76">
        <v>222</v>
      </c>
      <c r="C25" s="31">
        <v>164</v>
      </c>
      <c r="D25" s="31">
        <v>147</v>
      </c>
      <c r="E25" s="31">
        <v>161</v>
      </c>
      <c r="F25" s="31">
        <v>143</v>
      </c>
      <c r="G25" s="31">
        <v>167</v>
      </c>
      <c r="H25" s="31">
        <v>139</v>
      </c>
      <c r="I25" s="31">
        <v>121</v>
      </c>
      <c r="J25" s="31">
        <v>106</v>
      </c>
      <c r="K25" s="37">
        <f t="shared" si="2"/>
        <v>-15</v>
      </c>
      <c r="L25" s="38">
        <f t="shared" si="3"/>
        <v>-12.396694214876034</v>
      </c>
      <c r="M25" s="4"/>
    </row>
    <row r="26" spans="1:13" s="10" customFormat="1" ht="69.75" customHeight="1">
      <c r="A26" s="133" t="s">
        <v>211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>
      <c r="A27" s="10"/>
      <c r="B27" s="10"/>
      <c r="C27" s="10"/>
      <c r="D27" s="10"/>
      <c r="E27" s="10"/>
    </row>
  </sheetData>
  <mergeCells count="7">
    <mergeCell ref="A26:M26"/>
    <mergeCell ref="A2:A3"/>
    <mergeCell ref="M2:M3"/>
    <mergeCell ref="M6:M9"/>
    <mergeCell ref="B2:B3"/>
    <mergeCell ref="C2:G2"/>
    <mergeCell ref="H2:L2"/>
  </mergeCells>
  <phoneticPr fontId="2" type="noConversion"/>
  <printOptions horizontalCentered="1"/>
  <pageMargins left="0.55118110236220474" right="0.35433070866141736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Zeros="0" workbookViewId="0">
      <selection activeCell="A2" sqref="A2:A3"/>
    </sheetView>
  </sheetViews>
  <sheetFormatPr defaultRowHeight="14.25"/>
  <cols>
    <col min="1" max="1" width="23.625" customWidth="1"/>
    <col min="2" max="5" width="9.625" customWidth="1"/>
    <col min="6" max="12" width="9.625" style="19" customWidth="1"/>
    <col min="13" max="13" width="25.625" style="22" customWidth="1"/>
  </cols>
  <sheetData>
    <row r="1" spans="1:14" s="1" customFormat="1" ht="23.25" customHeight="1">
      <c r="A1" s="41" t="s">
        <v>44</v>
      </c>
      <c r="B1" s="41"/>
      <c r="C1" s="41"/>
      <c r="D1" s="41"/>
      <c r="E1" s="41"/>
      <c r="F1" s="51"/>
      <c r="G1" s="51"/>
      <c r="H1" s="52"/>
      <c r="I1" s="52"/>
      <c r="J1" s="52"/>
      <c r="K1" s="52"/>
      <c r="L1" s="52"/>
      <c r="M1" s="42" t="s">
        <v>45</v>
      </c>
    </row>
    <row r="2" spans="1:14" s="6" customFormat="1" ht="30.75" customHeight="1">
      <c r="A2" s="134"/>
      <c r="B2" s="141" t="s">
        <v>78</v>
      </c>
      <c r="C2" s="143" t="s">
        <v>92</v>
      </c>
      <c r="D2" s="144"/>
      <c r="E2" s="144"/>
      <c r="F2" s="144"/>
      <c r="G2" s="145"/>
      <c r="H2" s="151" t="s">
        <v>113</v>
      </c>
      <c r="I2" s="151"/>
      <c r="J2" s="151"/>
      <c r="K2" s="152"/>
      <c r="L2" s="151"/>
      <c r="M2" s="153" t="s">
        <v>46</v>
      </c>
    </row>
    <row r="3" spans="1:14" s="6" customFormat="1" ht="36.75" customHeight="1">
      <c r="A3" s="135"/>
      <c r="B3" s="142"/>
      <c r="C3" s="83" t="s">
        <v>79</v>
      </c>
      <c r="D3" s="83" t="s">
        <v>80</v>
      </c>
      <c r="E3" s="83" t="s">
        <v>81</v>
      </c>
      <c r="F3" s="83" t="s">
        <v>75</v>
      </c>
      <c r="G3" s="83" t="s">
        <v>76</v>
      </c>
      <c r="H3" s="86" t="s">
        <v>93</v>
      </c>
      <c r="I3" s="100" t="s">
        <v>104</v>
      </c>
      <c r="J3" s="107" t="s">
        <v>111</v>
      </c>
      <c r="K3" s="53" t="s">
        <v>97</v>
      </c>
      <c r="L3" s="53" t="s">
        <v>47</v>
      </c>
      <c r="M3" s="154"/>
    </row>
    <row r="4" spans="1:14" s="6" customFormat="1" ht="15" customHeight="1">
      <c r="A4" s="54" t="s">
        <v>48</v>
      </c>
      <c r="B4" s="55">
        <f>B5+B19+B24+B27+B28+B29+B30+B31</f>
        <v>6090281</v>
      </c>
      <c r="C4" s="55">
        <f t="shared" ref="C4:E4" si="0">C5+C19+C24+C27+C28+C29+C30+C31</f>
        <v>6122197</v>
      </c>
      <c r="D4" s="55">
        <f t="shared" si="0"/>
        <v>6081055</v>
      </c>
      <c r="E4" s="55">
        <f t="shared" si="0"/>
        <v>6148927</v>
      </c>
      <c r="F4" s="55">
        <f>F5+F19+F24+F27+F28+F29+F30+F31</f>
        <v>6168667</v>
      </c>
      <c r="G4" s="55">
        <f>G5+G19+G24+G27+G28+G29+G30+G31</f>
        <v>6137521</v>
      </c>
      <c r="H4" s="37">
        <f>H5+H19+H24+H27+H28+H29+H30+H31</f>
        <v>6178996</v>
      </c>
      <c r="I4" s="37">
        <f>I5+I19+I24+I27+I28+I29+I30+I31</f>
        <v>6222915</v>
      </c>
      <c r="J4" s="37">
        <f>J5+J19+J24+J27+J28+J29+J30+J31</f>
        <v>6286544</v>
      </c>
      <c r="K4" s="37">
        <f>J4-I4</f>
        <v>63629</v>
      </c>
      <c r="L4" s="38">
        <f>K4/I4*100</f>
        <v>1.0224950846990517</v>
      </c>
      <c r="M4" s="122" t="s">
        <v>174</v>
      </c>
    </row>
    <row r="5" spans="1:14" s="6" customFormat="1" ht="15" customHeight="1">
      <c r="A5" s="56" t="s">
        <v>49</v>
      </c>
      <c r="B5" s="72">
        <f t="shared" ref="B5:G5" si="1">B6+B9+B12+B15+B16</f>
        <v>805291</v>
      </c>
      <c r="C5" s="72">
        <f t="shared" si="1"/>
        <v>849955</v>
      </c>
      <c r="D5" s="72">
        <f t="shared" si="1"/>
        <v>934601</v>
      </c>
      <c r="E5" s="79">
        <f t="shared" si="1"/>
        <v>1008925</v>
      </c>
      <c r="F5" s="57">
        <f t="shared" si="1"/>
        <v>1070636</v>
      </c>
      <c r="G5" s="57">
        <f t="shared" si="1"/>
        <v>1096419</v>
      </c>
      <c r="H5" s="37">
        <f>H6+H9+H12+H15+H16</f>
        <v>1092845</v>
      </c>
      <c r="I5" s="37">
        <f>I6+I9+I12+I15+I16</f>
        <v>1099752</v>
      </c>
      <c r="J5" s="37">
        <f>J6+J9+J12+J15+J16</f>
        <v>1111854</v>
      </c>
      <c r="K5" s="37">
        <f t="shared" ref="K5:K32" si="2">J5-I5</f>
        <v>12102</v>
      </c>
      <c r="L5" s="38">
        <f t="shared" ref="L5:L32" si="3">K5/I5*100</f>
        <v>1.1004299151081336</v>
      </c>
      <c r="M5" s="155" t="s">
        <v>212</v>
      </c>
    </row>
    <row r="6" spans="1:14" s="6" customFormat="1" ht="15" customHeight="1">
      <c r="A6" s="56" t="s">
        <v>7</v>
      </c>
      <c r="B6" s="78">
        <v>43149</v>
      </c>
      <c r="C6" s="78">
        <v>45213</v>
      </c>
      <c r="D6" s="78">
        <v>46569</v>
      </c>
      <c r="E6" s="80">
        <f t="shared" ref="E6:J6" si="4">E7+E8</f>
        <v>48210</v>
      </c>
      <c r="F6" s="58">
        <f t="shared" si="4"/>
        <v>48979</v>
      </c>
      <c r="G6" s="58">
        <f t="shared" si="4"/>
        <v>50534</v>
      </c>
      <c r="H6" s="37">
        <f t="shared" si="4"/>
        <v>52156</v>
      </c>
      <c r="I6" s="37">
        <f t="shared" si="4"/>
        <v>58349</v>
      </c>
      <c r="J6" s="37">
        <f t="shared" si="4"/>
        <v>65134</v>
      </c>
      <c r="K6" s="37">
        <f t="shared" si="2"/>
        <v>6785</v>
      </c>
      <c r="L6" s="38">
        <f t="shared" si="3"/>
        <v>11.628305540797616</v>
      </c>
      <c r="M6" s="156"/>
    </row>
    <row r="7" spans="1:14" s="6" customFormat="1" ht="15" customHeight="1">
      <c r="A7" s="56" t="s">
        <v>12</v>
      </c>
      <c r="B7" s="78">
        <v>5024</v>
      </c>
      <c r="C7" s="78">
        <v>5245</v>
      </c>
      <c r="D7" s="78">
        <v>5255</v>
      </c>
      <c r="E7" s="80">
        <v>5435</v>
      </c>
      <c r="F7" s="58">
        <v>5474</v>
      </c>
      <c r="G7" s="58">
        <v>5658</v>
      </c>
      <c r="H7" s="37">
        <v>5997</v>
      </c>
      <c r="I7" s="37">
        <v>6213</v>
      </c>
      <c r="J7" s="37">
        <v>6653</v>
      </c>
      <c r="K7" s="37">
        <f t="shared" si="2"/>
        <v>440</v>
      </c>
      <c r="L7" s="38">
        <f t="shared" si="3"/>
        <v>7.0819249959761787</v>
      </c>
      <c r="M7" s="156"/>
    </row>
    <row r="8" spans="1:14" s="6" customFormat="1" ht="15" customHeight="1">
      <c r="A8" s="56" t="s">
        <v>11</v>
      </c>
      <c r="B8" s="78">
        <v>38125</v>
      </c>
      <c r="C8" s="78">
        <v>39968</v>
      </c>
      <c r="D8" s="78">
        <v>41314</v>
      </c>
      <c r="E8" s="80">
        <v>42775</v>
      </c>
      <c r="F8" s="58">
        <v>43505</v>
      </c>
      <c r="G8" s="58">
        <v>44876</v>
      </c>
      <c r="H8" s="37">
        <v>46159</v>
      </c>
      <c r="I8" s="37">
        <v>52136</v>
      </c>
      <c r="J8" s="37">
        <v>58481</v>
      </c>
      <c r="K8" s="37">
        <f t="shared" si="2"/>
        <v>6345</v>
      </c>
      <c r="L8" s="38">
        <f t="shared" si="3"/>
        <v>12.170093601350313</v>
      </c>
      <c r="M8" s="156"/>
    </row>
    <row r="9" spans="1:14" s="6" customFormat="1" ht="15" customHeight="1">
      <c r="A9" s="56" t="s">
        <v>8</v>
      </c>
      <c r="B9" s="78">
        <v>522719</v>
      </c>
      <c r="C9" s="78">
        <v>567813</v>
      </c>
      <c r="D9" s="78">
        <v>623605</v>
      </c>
      <c r="E9" s="80">
        <f t="shared" ref="E9:J9" si="5">E10+E11</f>
        <v>659400</v>
      </c>
      <c r="F9" s="58">
        <f t="shared" si="5"/>
        <v>691555</v>
      </c>
      <c r="G9" s="58">
        <f t="shared" si="5"/>
        <v>716580</v>
      </c>
      <c r="H9" s="37">
        <f t="shared" si="5"/>
        <v>732475</v>
      </c>
      <c r="I9" s="37">
        <f t="shared" si="5"/>
        <v>746859</v>
      </c>
      <c r="J9" s="37">
        <f t="shared" si="5"/>
        <v>762811</v>
      </c>
      <c r="K9" s="37">
        <f t="shared" si="2"/>
        <v>15952</v>
      </c>
      <c r="L9" s="38">
        <f t="shared" si="3"/>
        <v>2.1358783920391935</v>
      </c>
      <c r="M9" s="156"/>
      <c r="N9" s="23"/>
    </row>
    <row r="10" spans="1:14" s="6" customFormat="1" ht="15" customHeight="1">
      <c r="A10" s="56" t="s">
        <v>5</v>
      </c>
      <c r="B10" s="78">
        <v>328741</v>
      </c>
      <c r="C10" s="78">
        <v>361532</v>
      </c>
      <c r="D10" s="78">
        <v>397249</v>
      </c>
      <c r="E10" s="80">
        <v>420129</v>
      </c>
      <c r="F10" s="58">
        <v>433586</v>
      </c>
      <c r="G10" s="58">
        <v>443402</v>
      </c>
      <c r="H10" s="37">
        <v>445398</v>
      </c>
      <c r="I10" s="37">
        <v>453829</v>
      </c>
      <c r="J10" s="37">
        <v>462559</v>
      </c>
      <c r="K10" s="37">
        <f t="shared" si="2"/>
        <v>8730</v>
      </c>
      <c r="L10" s="38">
        <f t="shared" si="3"/>
        <v>1.9236320288038005</v>
      </c>
      <c r="M10" s="156"/>
    </row>
    <row r="11" spans="1:14" s="6" customFormat="1" ht="15" customHeight="1">
      <c r="A11" s="56" t="s">
        <v>6</v>
      </c>
      <c r="B11" s="78">
        <v>193978</v>
      </c>
      <c r="C11" s="78">
        <v>206281</v>
      </c>
      <c r="D11" s="78">
        <v>226356</v>
      </c>
      <c r="E11" s="80">
        <v>239271</v>
      </c>
      <c r="F11" s="58">
        <v>257969</v>
      </c>
      <c r="G11" s="58">
        <v>273178</v>
      </c>
      <c r="H11" s="37">
        <v>287077</v>
      </c>
      <c r="I11" s="37">
        <v>293030</v>
      </c>
      <c r="J11" s="37">
        <v>300252</v>
      </c>
      <c r="K11" s="37">
        <f t="shared" si="2"/>
        <v>7222</v>
      </c>
      <c r="L11" s="38">
        <f t="shared" si="3"/>
        <v>2.4645940688666688</v>
      </c>
      <c r="M11" s="156"/>
    </row>
    <row r="12" spans="1:14" s="6" customFormat="1" ht="15" customHeight="1">
      <c r="A12" s="56" t="s">
        <v>9</v>
      </c>
      <c r="B12" s="78">
        <v>124068</v>
      </c>
      <c r="C12" s="78">
        <v>114642</v>
      </c>
      <c r="D12" s="78">
        <v>127843</v>
      </c>
      <c r="E12" s="80">
        <f t="shared" ref="E12:J12" si="6">E13+E14</f>
        <v>144674</v>
      </c>
      <c r="F12" s="58">
        <f t="shared" si="6"/>
        <v>155517</v>
      </c>
      <c r="G12" s="58">
        <f t="shared" si="6"/>
        <v>151392</v>
      </c>
      <c r="H12" s="37">
        <f t="shared" si="6"/>
        <v>138152</v>
      </c>
      <c r="I12" s="37">
        <f t="shared" si="6"/>
        <v>119796</v>
      </c>
      <c r="J12" s="37">
        <f t="shared" si="6"/>
        <v>105135</v>
      </c>
      <c r="K12" s="37">
        <f t="shared" si="2"/>
        <v>-14661</v>
      </c>
      <c r="L12" s="38">
        <f t="shared" si="3"/>
        <v>-12.238305118701794</v>
      </c>
      <c r="M12" s="156"/>
    </row>
    <row r="13" spans="1:14" s="6" customFormat="1" ht="15" customHeight="1">
      <c r="A13" s="56" t="s">
        <v>5</v>
      </c>
      <c r="B13" s="78">
        <v>31741</v>
      </c>
      <c r="C13" s="78">
        <v>30015</v>
      </c>
      <c r="D13" s="78">
        <v>31106</v>
      </c>
      <c r="E13" s="80">
        <v>32588</v>
      </c>
      <c r="F13" s="58">
        <v>32134</v>
      </c>
      <c r="G13" s="58">
        <v>29986</v>
      </c>
      <c r="H13" s="37">
        <v>26286</v>
      </c>
      <c r="I13" s="37">
        <v>22827</v>
      </c>
      <c r="J13" s="37">
        <v>24417</v>
      </c>
      <c r="K13" s="37">
        <f t="shared" si="2"/>
        <v>1590</v>
      </c>
      <c r="L13" s="38">
        <f t="shared" si="3"/>
        <v>6.9654356682875544</v>
      </c>
      <c r="M13" s="156"/>
    </row>
    <row r="14" spans="1:14" s="6" customFormat="1" ht="15" customHeight="1">
      <c r="A14" s="56" t="s">
        <v>6</v>
      </c>
      <c r="B14" s="78">
        <v>92327</v>
      </c>
      <c r="C14" s="78">
        <v>84627</v>
      </c>
      <c r="D14" s="78">
        <v>96737</v>
      </c>
      <c r="E14" s="80">
        <v>112086</v>
      </c>
      <c r="F14" s="58">
        <v>123383</v>
      </c>
      <c r="G14" s="58">
        <v>121406</v>
      </c>
      <c r="H14" s="37">
        <v>111866</v>
      </c>
      <c r="I14" s="37">
        <v>96969</v>
      </c>
      <c r="J14" s="37">
        <v>80718</v>
      </c>
      <c r="K14" s="37">
        <f t="shared" si="2"/>
        <v>-16251</v>
      </c>
      <c r="L14" s="38">
        <f t="shared" si="3"/>
        <v>-16.758964205055225</v>
      </c>
      <c r="M14" s="156"/>
    </row>
    <row r="15" spans="1:14" s="6" customFormat="1" ht="15" customHeight="1">
      <c r="A15" s="104" t="s">
        <v>108</v>
      </c>
      <c r="B15" s="78">
        <v>11418</v>
      </c>
      <c r="C15" s="78">
        <v>11721</v>
      </c>
      <c r="D15" s="78">
        <v>14902</v>
      </c>
      <c r="E15" s="80">
        <v>19581</v>
      </c>
      <c r="F15" s="58">
        <v>20623</v>
      </c>
      <c r="G15" s="58">
        <v>21136</v>
      </c>
      <c r="H15" s="37">
        <v>20397</v>
      </c>
      <c r="I15" s="37">
        <v>15136</v>
      </c>
      <c r="J15" s="37">
        <v>14257</v>
      </c>
      <c r="K15" s="37">
        <f t="shared" si="2"/>
        <v>-879</v>
      </c>
      <c r="L15" s="38">
        <f t="shared" si="3"/>
        <v>-5.8073467230443976</v>
      </c>
      <c r="M15" s="156"/>
    </row>
    <row r="16" spans="1:14" s="6" customFormat="1" ht="15" customHeight="1">
      <c r="A16" s="59" t="s">
        <v>10</v>
      </c>
      <c r="B16" s="78">
        <v>103937</v>
      </c>
      <c r="C16" s="78">
        <v>110566</v>
      </c>
      <c r="D16" s="78">
        <v>121682</v>
      </c>
      <c r="E16" s="80">
        <f t="shared" ref="E16:J16" si="7">E17+E18</f>
        <v>137060</v>
      </c>
      <c r="F16" s="58">
        <f t="shared" si="7"/>
        <v>153962</v>
      </c>
      <c r="G16" s="58">
        <f t="shared" si="7"/>
        <v>156777</v>
      </c>
      <c r="H16" s="37">
        <f t="shared" si="7"/>
        <v>149665</v>
      </c>
      <c r="I16" s="37">
        <f t="shared" si="7"/>
        <v>159612</v>
      </c>
      <c r="J16" s="37">
        <f t="shared" si="7"/>
        <v>164517</v>
      </c>
      <c r="K16" s="37">
        <f t="shared" si="2"/>
        <v>4905</v>
      </c>
      <c r="L16" s="38">
        <f t="shared" si="3"/>
        <v>3.073077212239681</v>
      </c>
      <c r="M16" s="156"/>
    </row>
    <row r="17" spans="1:13" s="6" customFormat="1" ht="15" customHeight="1">
      <c r="A17" s="56" t="s">
        <v>5</v>
      </c>
      <c r="B17" s="78">
        <v>52237</v>
      </c>
      <c r="C17" s="78">
        <v>51656</v>
      </c>
      <c r="D17" s="78">
        <v>54621</v>
      </c>
      <c r="E17" s="80">
        <v>62573</v>
      </c>
      <c r="F17" s="58">
        <v>69168</v>
      </c>
      <c r="G17" s="58">
        <v>70066</v>
      </c>
      <c r="H17" s="37">
        <v>68324</v>
      </c>
      <c r="I17" s="37">
        <v>71224</v>
      </c>
      <c r="J17" s="37">
        <v>76351</v>
      </c>
      <c r="K17" s="37">
        <f t="shared" si="2"/>
        <v>5127</v>
      </c>
      <c r="L17" s="38">
        <f t="shared" si="3"/>
        <v>7.1984162641806124</v>
      </c>
      <c r="M17" s="156"/>
    </row>
    <row r="18" spans="1:13" s="6" customFormat="1" ht="15" customHeight="1">
      <c r="A18" s="56" t="s">
        <v>6</v>
      </c>
      <c r="B18" s="78">
        <v>51700</v>
      </c>
      <c r="C18" s="78">
        <v>58910</v>
      </c>
      <c r="D18" s="78">
        <v>67061</v>
      </c>
      <c r="E18" s="80">
        <v>74487</v>
      </c>
      <c r="F18" s="58">
        <v>84794</v>
      </c>
      <c r="G18" s="58">
        <v>86711</v>
      </c>
      <c r="H18" s="37">
        <v>81341</v>
      </c>
      <c r="I18" s="37">
        <v>88388</v>
      </c>
      <c r="J18" s="37">
        <v>88166</v>
      </c>
      <c r="K18" s="37">
        <f t="shared" si="2"/>
        <v>-222</v>
      </c>
      <c r="L18" s="38">
        <f t="shared" si="3"/>
        <v>-0.25116531655880886</v>
      </c>
      <c r="M18" s="157"/>
    </row>
    <row r="19" spans="1:13" s="6" customFormat="1" ht="15" customHeight="1">
      <c r="A19" s="56" t="s">
        <v>50</v>
      </c>
      <c r="B19" s="72">
        <f t="shared" ref="B19:G19" si="8">SUM(B20:B21)</f>
        <v>1141729</v>
      </c>
      <c r="C19" s="72">
        <f t="shared" si="8"/>
        <v>1148840</v>
      </c>
      <c r="D19" s="72">
        <f t="shared" si="8"/>
        <v>1165659</v>
      </c>
      <c r="E19" s="79">
        <f t="shared" si="8"/>
        <v>1174343</v>
      </c>
      <c r="F19" s="57">
        <f t="shared" si="8"/>
        <v>1141635</v>
      </c>
      <c r="G19" s="57">
        <f t="shared" si="8"/>
        <v>1040359</v>
      </c>
      <c r="H19" s="37">
        <f>H20+H21</f>
        <v>1015965</v>
      </c>
      <c r="I19" s="37">
        <f>I20+I21</f>
        <v>1007371</v>
      </c>
      <c r="J19" s="37">
        <f>J20+J21</f>
        <v>1004587</v>
      </c>
      <c r="K19" s="37">
        <f t="shared" si="2"/>
        <v>-2784</v>
      </c>
      <c r="L19" s="38">
        <f t="shared" si="3"/>
        <v>-0.27636292885143604</v>
      </c>
      <c r="M19" s="114" t="s">
        <v>173</v>
      </c>
    </row>
    <row r="20" spans="1:13" s="6" customFormat="1" ht="15" customHeight="1">
      <c r="A20" s="56" t="s">
        <v>0</v>
      </c>
      <c r="B20" s="78">
        <v>626434</v>
      </c>
      <c r="C20" s="78">
        <v>648720</v>
      </c>
      <c r="D20" s="78">
        <v>659744</v>
      </c>
      <c r="E20" s="80">
        <v>661384</v>
      </c>
      <c r="F20" s="58">
        <v>647915</v>
      </c>
      <c r="G20" s="58">
        <v>623179</v>
      </c>
      <c r="H20" s="37">
        <v>606811</v>
      </c>
      <c r="I20" s="37">
        <v>601804</v>
      </c>
      <c r="J20" s="37">
        <v>607678</v>
      </c>
      <c r="K20" s="37">
        <f t="shared" si="2"/>
        <v>5874</v>
      </c>
      <c r="L20" s="38">
        <f t="shared" si="3"/>
        <v>0.97606529700699896</v>
      </c>
      <c r="M20" s="82" t="s">
        <v>134</v>
      </c>
    </row>
    <row r="21" spans="1:13" s="6" customFormat="1" ht="15" customHeight="1">
      <c r="A21" s="56" t="s">
        <v>2</v>
      </c>
      <c r="B21" s="78">
        <f>B22+B23</f>
        <v>515295</v>
      </c>
      <c r="C21" s="78">
        <f t="shared" ref="C21:H21" si="9">C22+C23</f>
        <v>500120</v>
      </c>
      <c r="D21" s="78">
        <f t="shared" si="9"/>
        <v>505915</v>
      </c>
      <c r="E21" s="78">
        <f t="shared" si="9"/>
        <v>512959</v>
      </c>
      <c r="F21" s="78">
        <f t="shared" si="9"/>
        <v>493720</v>
      </c>
      <c r="G21" s="78">
        <f t="shared" si="9"/>
        <v>417180</v>
      </c>
      <c r="H21" s="78">
        <f t="shared" si="9"/>
        <v>409154</v>
      </c>
      <c r="I21" s="78">
        <f t="shared" ref="I21:J21" si="10">I22+I23</f>
        <v>405567</v>
      </c>
      <c r="J21" s="78">
        <f t="shared" si="10"/>
        <v>396909</v>
      </c>
      <c r="K21" s="37">
        <f t="shared" si="2"/>
        <v>-8658</v>
      </c>
      <c r="L21" s="38">
        <f t="shared" si="3"/>
        <v>-2.1347890730754724</v>
      </c>
      <c r="M21" s="111" t="s">
        <v>124</v>
      </c>
    </row>
    <row r="22" spans="1:13" s="6" customFormat="1" ht="15" customHeight="1">
      <c r="A22" s="105" t="s">
        <v>105</v>
      </c>
      <c r="B22" s="78">
        <v>391601</v>
      </c>
      <c r="C22" s="78">
        <v>379534</v>
      </c>
      <c r="D22" s="78">
        <v>372049</v>
      </c>
      <c r="E22" s="80">
        <v>362827</v>
      </c>
      <c r="F22" s="58">
        <v>339110</v>
      </c>
      <c r="G22" s="58">
        <v>328028</v>
      </c>
      <c r="H22" s="37">
        <v>311632</v>
      </c>
      <c r="I22" s="37">
        <v>308252</v>
      </c>
      <c r="J22" s="37">
        <v>299909</v>
      </c>
      <c r="K22" s="37">
        <f t="shared" si="2"/>
        <v>-8343</v>
      </c>
      <c r="L22" s="38">
        <f t="shared" si="3"/>
        <v>-2.7065517823079817</v>
      </c>
      <c r="M22" s="64" t="s">
        <v>123</v>
      </c>
    </row>
    <row r="23" spans="1:13" s="6" customFormat="1" ht="15" customHeight="1">
      <c r="A23" s="85" t="s">
        <v>98</v>
      </c>
      <c r="B23" s="78">
        <v>123694</v>
      </c>
      <c r="C23" s="78">
        <v>120586</v>
      </c>
      <c r="D23" s="78">
        <v>133866</v>
      </c>
      <c r="E23" s="80">
        <v>150132</v>
      </c>
      <c r="F23" s="58">
        <v>154610</v>
      </c>
      <c r="G23" s="58">
        <v>89152</v>
      </c>
      <c r="H23" s="37">
        <v>97522</v>
      </c>
      <c r="I23" s="37">
        <v>97315</v>
      </c>
      <c r="J23" s="37">
        <v>97000</v>
      </c>
      <c r="K23" s="37">
        <f t="shared" si="2"/>
        <v>-315</v>
      </c>
      <c r="L23" s="38">
        <f t="shared" si="3"/>
        <v>-0.32369110620151054</v>
      </c>
      <c r="M23" s="64" t="s">
        <v>118</v>
      </c>
    </row>
    <row r="24" spans="1:13" s="6" customFormat="1" ht="15" customHeight="1">
      <c r="A24" s="56" t="s">
        <v>51</v>
      </c>
      <c r="B24" s="72">
        <f t="shared" ref="B24:G24" si="11">SUM(B25:B26)</f>
        <v>3281131</v>
      </c>
      <c r="C24" s="72">
        <f t="shared" si="11"/>
        <v>3145015</v>
      </c>
      <c r="D24" s="72">
        <f t="shared" si="11"/>
        <v>3030435</v>
      </c>
      <c r="E24" s="79">
        <f t="shared" si="11"/>
        <v>3006720</v>
      </c>
      <c r="F24" s="57">
        <f t="shared" si="11"/>
        <v>3013551</v>
      </c>
      <c r="G24" s="57">
        <f t="shared" si="11"/>
        <v>3033703</v>
      </c>
      <c r="H24" s="37">
        <f>H25+H26</f>
        <v>3064212</v>
      </c>
      <c r="I24" s="37">
        <f>I25+I26</f>
        <v>3089939</v>
      </c>
      <c r="J24" s="37">
        <f>J25+J26</f>
        <v>3140977</v>
      </c>
      <c r="K24" s="37">
        <f t="shared" si="2"/>
        <v>51038</v>
      </c>
      <c r="L24" s="38">
        <f t="shared" si="3"/>
        <v>1.6517478176753653</v>
      </c>
      <c r="M24" s="114" t="s">
        <v>147</v>
      </c>
    </row>
    <row r="25" spans="1:13" s="6" customFormat="1" ht="15" customHeight="1">
      <c r="A25" s="56" t="s">
        <v>3</v>
      </c>
      <c r="B25" s="78">
        <v>1281724</v>
      </c>
      <c r="C25" s="78">
        <v>1190197</v>
      </c>
      <c r="D25" s="78">
        <v>1087258</v>
      </c>
      <c r="E25" s="80">
        <v>1017592</v>
      </c>
      <c r="F25" s="58">
        <v>979386</v>
      </c>
      <c r="G25" s="58">
        <v>960383</v>
      </c>
      <c r="H25" s="37">
        <v>966021</v>
      </c>
      <c r="I25" s="37">
        <v>990403</v>
      </c>
      <c r="J25" s="37">
        <v>1045616</v>
      </c>
      <c r="K25" s="37">
        <f t="shared" si="2"/>
        <v>55213</v>
      </c>
      <c r="L25" s="38">
        <f t="shared" si="3"/>
        <v>5.5748013687357574</v>
      </c>
      <c r="M25" s="82" t="s">
        <v>146</v>
      </c>
    </row>
    <row r="26" spans="1:13" s="6" customFormat="1" ht="15" customHeight="1">
      <c r="A26" s="56" t="s">
        <v>4</v>
      </c>
      <c r="B26" s="78">
        <v>1999407</v>
      </c>
      <c r="C26" s="78">
        <v>1954818</v>
      </c>
      <c r="D26" s="78">
        <v>1943177</v>
      </c>
      <c r="E26" s="80">
        <v>1989128</v>
      </c>
      <c r="F26" s="58">
        <v>2034165</v>
      </c>
      <c r="G26" s="58">
        <v>2073320</v>
      </c>
      <c r="H26" s="37">
        <v>2098191</v>
      </c>
      <c r="I26" s="37">
        <v>2099536</v>
      </c>
      <c r="J26" s="37">
        <v>2095361</v>
      </c>
      <c r="K26" s="37">
        <f t="shared" si="2"/>
        <v>-4175</v>
      </c>
      <c r="L26" s="38">
        <f t="shared" si="3"/>
        <v>-0.1988534609551825</v>
      </c>
      <c r="M26" s="82" t="s">
        <v>141</v>
      </c>
    </row>
    <row r="27" spans="1:13" s="6" customFormat="1" ht="15" customHeight="1">
      <c r="A27" s="56" t="s">
        <v>52</v>
      </c>
      <c r="B27" s="78">
        <v>14618</v>
      </c>
      <c r="C27" s="78">
        <v>16978</v>
      </c>
      <c r="D27" s="78">
        <v>13083</v>
      </c>
      <c r="E27" s="80">
        <v>15622</v>
      </c>
      <c r="F27" s="58">
        <v>13893</v>
      </c>
      <c r="G27" s="58">
        <v>14059</v>
      </c>
      <c r="H27" s="37">
        <v>16079</v>
      </c>
      <c r="I27" s="37">
        <v>18585</v>
      </c>
      <c r="J27" s="37">
        <v>21405</v>
      </c>
      <c r="K27" s="37">
        <f t="shared" si="2"/>
        <v>2820</v>
      </c>
      <c r="L27" s="38">
        <f t="shared" si="3"/>
        <v>15.173527037933818</v>
      </c>
      <c r="M27" s="82" t="s">
        <v>153</v>
      </c>
    </row>
    <row r="28" spans="1:13" s="6" customFormat="1" ht="15" customHeight="1">
      <c r="A28" s="56" t="s">
        <v>53</v>
      </c>
      <c r="B28" s="78">
        <v>708711</v>
      </c>
      <c r="C28" s="78">
        <v>842846</v>
      </c>
      <c r="D28" s="78">
        <v>892635</v>
      </c>
      <c r="E28" s="80">
        <v>893338</v>
      </c>
      <c r="F28" s="58">
        <v>894679</v>
      </c>
      <c r="G28" s="58">
        <v>915616</v>
      </c>
      <c r="H28" s="37">
        <v>932584</v>
      </c>
      <c r="I28" s="37">
        <v>958667</v>
      </c>
      <c r="J28" s="37">
        <v>963121</v>
      </c>
      <c r="K28" s="37">
        <f t="shared" si="2"/>
        <v>4454</v>
      </c>
      <c r="L28" s="38">
        <f t="shared" si="3"/>
        <v>0.46460345458850677</v>
      </c>
      <c r="M28" s="91" t="s">
        <v>155</v>
      </c>
    </row>
    <row r="29" spans="1:13" s="6" customFormat="1" ht="15" customHeight="1">
      <c r="A29" s="56" t="s">
        <v>54</v>
      </c>
      <c r="B29" s="78">
        <v>111</v>
      </c>
      <c r="C29" s="78">
        <v>70</v>
      </c>
      <c r="D29" s="78">
        <v>70</v>
      </c>
      <c r="E29" s="80">
        <v>35</v>
      </c>
      <c r="F29" s="58">
        <v>80</v>
      </c>
      <c r="G29" s="58">
        <v>38</v>
      </c>
      <c r="H29" s="37">
        <v>36</v>
      </c>
      <c r="I29" s="37">
        <v>32</v>
      </c>
      <c r="J29" s="37">
        <v>36</v>
      </c>
      <c r="K29" s="37">
        <f t="shared" si="2"/>
        <v>4</v>
      </c>
      <c r="L29" s="38">
        <f t="shared" si="3"/>
        <v>12.5</v>
      </c>
      <c r="M29" s="58"/>
    </row>
    <row r="30" spans="1:13" s="6" customFormat="1" ht="15" customHeight="1">
      <c r="A30" s="56" t="s">
        <v>55</v>
      </c>
      <c r="B30" s="78">
        <v>74705</v>
      </c>
      <c r="C30" s="78">
        <v>79932</v>
      </c>
      <c r="D30" s="78">
        <v>8257</v>
      </c>
      <c r="E30" s="80">
        <v>1753</v>
      </c>
      <c r="F30" s="58">
        <v>2245</v>
      </c>
      <c r="G30" s="58">
        <v>4539</v>
      </c>
      <c r="H30" s="37">
        <v>4724</v>
      </c>
      <c r="I30" s="37">
        <v>3784</v>
      </c>
      <c r="J30" s="37">
        <v>3847</v>
      </c>
      <c r="K30" s="37">
        <f t="shared" si="2"/>
        <v>63</v>
      </c>
      <c r="L30" s="38">
        <f t="shared" si="3"/>
        <v>1.6649048625792813</v>
      </c>
      <c r="M30" s="48" t="s">
        <v>160</v>
      </c>
    </row>
    <row r="31" spans="1:13" s="6" customFormat="1" ht="30" customHeight="1">
      <c r="A31" s="56" t="s">
        <v>56</v>
      </c>
      <c r="B31" s="78">
        <v>63985</v>
      </c>
      <c r="C31" s="78">
        <v>38561</v>
      </c>
      <c r="D31" s="78">
        <v>36315</v>
      </c>
      <c r="E31" s="80">
        <v>48191</v>
      </c>
      <c r="F31" s="58">
        <v>31948</v>
      </c>
      <c r="G31" s="58">
        <v>32788</v>
      </c>
      <c r="H31" s="37">
        <v>52551</v>
      </c>
      <c r="I31" s="37">
        <v>44785</v>
      </c>
      <c r="J31" s="37">
        <v>40717</v>
      </c>
      <c r="K31" s="37">
        <f t="shared" si="2"/>
        <v>-4068</v>
      </c>
      <c r="L31" s="38">
        <f t="shared" si="3"/>
        <v>-9.0833984593055703</v>
      </c>
      <c r="M31" s="89" t="s">
        <v>164</v>
      </c>
    </row>
    <row r="32" spans="1:13" s="6" customFormat="1" ht="15" customHeight="1">
      <c r="A32" s="56" t="s">
        <v>15</v>
      </c>
      <c r="B32" s="78">
        <v>9174</v>
      </c>
      <c r="C32" s="78">
        <v>3925</v>
      </c>
      <c r="D32" s="78">
        <v>3492</v>
      </c>
      <c r="E32" s="80">
        <v>16868</v>
      </c>
      <c r="F32" s="58">
        <v>7148</v>
      </c>
      <c r="G32" s="58">
        <v>6331</v>
      </c>
      <c r="H32" s="37">
        <v>5600</v>
      </c>
      <c r="I32" s="37">
        <v>4597</v>
      </c>
      <c r="J32" s="37">
        <v>3859</v>
      </c>
      <c r="K32" s="37">
        <f t="shared" si="2"/>
        <v>-738</v>
      </c>
      <c r="L32" s="38">
        <f t="shared" si="3"/>
        <v>-16.053948227104634</v>
      </c>
      <c r="M32" s="58"/>
    </row>
    <row r="33" spans="1:13" s="15" customFormat="1" ht="49.5" customHeight="1">
      <c r="A33" s="149" t="s">
        <v>221</v>
      </c>
      <c r="B33" s="149"/>
      <c r="C33" s="149"/>
      <c r="D33" s="149"/>
      <c r="E33" s="149"/>
      <c r="F33" s="150"/>
      <c r="G33" s="150"/>
      <c r="H33" s="150"/>
      <c r="I33" s="150"/>
      <c r="J33" s="150"/>
      <c r="K33" s="150"/>
      <c r="L33" s="150"/>
      <c r="M33" s="150"/>
    </row>
  </sheetData>
  <mergeCells count="7">
    <mergeCell ref="A33:M33"/>
    <mergeCell ref="H2:L2"/>
    <mergeCell ref="M2:M3"/>
    <mergeCell ref="A2:A3"/>
    <mergeCell ref="M5:M18"/>
    <mergeCell ref="B2:B3"/>
    <mergeCell ref="C2:G2"/>
  </mergeCells>
  <phoneticPr fontId="2" type="noConversion"/>
  <pageMargins left="0.74803149606299213" right="0.35433070866141736" top="0.78740157480314965" bottom="0.59055118110236227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Zeros="0" workbookViewId="0">
      <selection activeCell="A2" sqref="A2:A3"/>
    </sheetView>
  </sheetViews>
  <sheetFormatPr defaultRowHeight="14.25"/>
  <cols>
    <col min="1" max="1" width="23.625" customWidth="1"/>
    <col min="2" max="6" width="9.625" customWidth="1"/>
    <col min="7" max="13" width="9.625" style="19" customWidth="1"/>
    <col min="14" max="14" width="25.625" customWidth="1"/>
  </cols>
  <sheetData>
    <row r="1" spans="1:14" s="1" customFormat="1" ht="24" customHeight="1">
      <c r="A1" s="41" t="s">
        <v>57</v>
      </c>
      <c r="B1" s="41"/>
      <c r="C1" s="41"/>
      <c r="D1" s="41"/>
      <c r="E1" s="41"/>
      <c r="F1" s="41"/>
      <c r="G1" s="43"/>
      <c r="H1" s="43"/>
      <c r="I1" s="44"/>
      <c r="J1" s="44"/>
      <c r="K1" s="44"/>
      <c r="L1" s="44"/>
      <c r="M1" s="44"/>
      <c r="N1" s="42" t="s">
        <v>45</v>
      </c>
    </row>
    <row r="2" spans="1:14" s="1" customFormat="1" ht="29.25" customHeight="1">
      <c r="A2" s="134"/>
      <c r="B2" s="141" t="s">
        <v>78</v>
      </c>
      <c r="C2" s="159" t="s">
        <v>91</v>
      </c>
      <c r="D2" s="143" t="s">
        <v>92</v>
      </c>
      <c r="E2" s="144"/>
      <c r="F2" s="144"/>
      <c r="G2" s="144"/>
      <c r="H2" s="145"/>
      <c r="I2" s="151" t="s">
        <v>113</v>
      </c>
      <c r="J2" s="152"/>
      <c r="K2" s="152"/>
      <c r="L2" s="152"/>
      <c r="M2" s="151"/>
      <c r="N2" s="153" t="s">
        <v>46</v>
      </c>
    </row>
    <row r="3" spans="1:14" s="1" customFormat="1" ht="35.25" customHeight="1">
      <c r="A3" s="135"/>
      <c r="B3" s="142"/>
      <c r="C3" s="160"/>
      <c r="D3" s="83" t="s">
        <v>79</v>
      </c>
      <c r="E3" s="83" t="s">
        <v>80</v>
      </c>
      <c r="F3" s="83" t="s">
        <v>81</v>
      </c>
      <c r="G3" s="83" t="s">
        <v>75</v>
      </c>
      <c r="H3" s="83" t="s">
        <v>76</v>
      </c>
      <c r="I3" s="94" t="s">
        <v>100</v>
      </c>
      <c r="J3" s="100" t="s">
        <v>104</v>
      </c>
      <c r="K3" s="108" t="s">
        <v>114</v>
      </c>
      <c r="L3" s="53" t="s">
        <v>97</v>
      </c>
      <c r="M3" s="53" t="s">
        <v>47</v>
      </c>
      <c r="N3" s="154"/>
    </row>
    <row r="4" spans="1:14" s="3" customFormat="1" ht="16.5" customHeight="1">
      <c r="A4" s="54" t="s">
        <v>48</v>
      </c>
      <c r="B4" s="67">
        <f>B5+B19+B24+B27+B28+B29</f>
        <v>1875203</v>
      </c>
      <c r="C4" s="78">
        <f>SUM(D4:H4)</f>
        <v>9436771</v>
      </c>
      <c r="D4" s="67">
        <f t="shared" ref="D4:F4" si="0">D5+D19+D24+D27+D28+D29</f>
        <v>1910468</v>
      </c>
      <c r="E4" s="67">
        <f t="shared" si="0"/>
        <v>1930354</v>
      </c>
      <c r="F4" s="67">
        <f t="shared" si="0"/>
        <v>1901174</v>
      </c>
      <c r="G4" s="67">
        <f>G5+G19+G24+G27+G28+G29</f>
        <v>1885249</v>
      </c>
      <c r="H4" s="67">
        <f>H5+H19+H24+H27+H28+H29</f>
        <v>1809526</v>
      </c>
      <c r="I4" s="37">
        <f>I5+I19+I24+I27+I28+I29</f>
        <v>1784618</v>
      </c>
      <c r="J4" s="37">
        <f>J5+J19+J24+J27+J28+J29</f>
        <v>1804151</v>
      </c>
      <c r="K4" s="37">
        <f>K5+K19+K24+K27+K28+K29</f>
        <v>1842682</v>
      </c>
      <c r="L4" s="37">
        <f>K4-J4</f>
        <v>38531</v>
      </c>
      <c r="M4" s="38">
        <f>L4/J4*100</f>
        <v>2.1356859819383187</v>
      </c>
      <c r="N4" s="82" t="s">
        <v>180</v>
      </c>
    </row>
    <row r="5" spans="1:14" s="1" customFormat="1" ht="16.5" customHeight="1">
      <c r="A5" s="56" t="s">
        <v>49</v>
      </c>
      <c r="B5" s="78">
        <f>B6+B9+B12+B15+B16</f>
        <v>285300</v>
      </c>
      <c r="C5" s="78">
        <f>SUM(D5:H5)</f>
        <v>1739623</v>
      </c>
      <c r="D5" s="78">
        <f t="shared" ref="D5:I5" si="1">D6+D9+D12+D15+D16</f>
        <v>300692</v>
      </c>
      <c r="E5" s="78">
        <f t="shared" si="1"/>
        <v>340835</v>
      </c>
      <c r="F5" s="80">
        <f t="shared" si="1"/>
        <v>352167</v>
      </c>
      <c r="G5" s="58">
        <f t="shared" si="1"/>
        <v>371132</v>
      </c>
      <c r="H5" s="58">
        <f t="shared" si="1"/>
        <v>374797</v>
      </c>
      <c r="I5" s="37">
        <f t="shared" si="1"/>
        <v>353168</v>
      </c>
      <c r="J5" s="37">
        <f t="shared" ref="J5:K5" si="2">J6+J9+J12+J15+J16</f>
        <v>372875</v>
      </c>
      <c r="K5" s="37">
        <f t="shared" si="2"/>
        <v>378224</v>
      </c>
      <c r="L5" s="37">
        <f t="shared" ref="L5:L29" si="3">K5-J5</f>
        <v>5349</v>
      </c>
      <c r="M5" s="38">
        <f t="shared" ref="M5:M29" si="4">L5/J5*100</f>
        <v>1.4345289976533691</v>
      </c>
      <c r="N5" s="91" t="s">
        <v>179</v>
      </c>
    </row>
    <row r="6" spans="1:14" s="7" customFormat="1" ht="16.5" customHeight="1">
      <c r="A6" s="56" t="s">
        <v>7</v>
      </c>
      <c r="B6" s="78">
        <v>14851</v>
      </c>
      <c r="C6" s="78">
        <f t="shared" ref="C6:C29" si="5">SUM(D6:H6)</f>
        <v>81468</v>
      </c>
      <c r="D6" s="78">
        <v>15341</v>
      </c>
      <c r="E6" s="78">
        <v>15925</v>
      </c>
      <c r="F6" s="80">
        <f t="shared" ref="F6:K6" si="6">F7+F8</f>
        <v>16324</v>
      </c>
      <c r="G6" s="58">
        <f t="shared" si="6"/>
        <v>16647</v>
      </c>
      <c r="H6" s="58">
        <f t="shared" si="6"/>
        <v>17231</v>
      </c>
      <c r="I6" s="37">
        <f t="shared" si="6"/>
        <v>17562</v>
      </c>
      <c r="J6" s="37">
        <f t="shared" si="6"/>
        <v>22437</v>
      </c>
      <c r="K6" s="37">
        <f t="shared" si="6"/>
        <v>24148</v>
      </c>
      <c r="L6" s="37">
        <f t="shared" si="3"/>
        <v>1711</v>
      </c>
      <c r="M6" s="38">
        <f t="shared" si="4"/>
        <v>7.6257966751348221</v>
      </c>
      <c r="N6" s="60"/>
    </row>
    <row r="7" spans="1:14" s="7" customFormat="1" ht="16.5" customHeight="1">
      <c r="A7" s="56" t="s">
        <v>12</v>
      </c>
      <c r="B7" s="78">
        <v>1175</v>
      </c>
      <c r="C7" s="78">
        <f t="shared" si="5"/>
        <v>6239</v>
      </c>
      <c r="D7" s="78">
        <v>1217</v>
      </c>
      <c r="E7" s="78">
        <v>1241</v>
      </c>
      <c r="F7" s="80">
        <v>1240</v>
      </c>
      <c r="G7" s="58">
        <v>1258</v>
      </c>
      <c r="H7" s="58">
        <v>1283</v>
      </c>
      <c r="I7" s="37">
        <v>1332</v>
      </c>
      <c r="J7" s="37">
        <v>1454</v>
      </c>
      <c r="K7" s="37">
        <v>1692</v>
      </c>
      <c r="L7" s="37">
        <f t="shared" si="3"/>
        <v>238</v>
      </c>
      <c r="M7" s="38">
        <f t="shared" si="4"/>
        <v>16.368638239339752</v>
      </c>
      <c r="N7" s="60"/>
    </row>
    <row r="8" spans="1:14" s="7" customFormat="1" ht="16.5" customHeight="1">
      <c r="A8" s="56" t="s">
        <v>11</v>
      </c>
      <c r="B8" s="78">
        <v>13676</v>
      </c>
      <c r="C8" s="78">
        <f t="shared" si="5"/>
        <v>75229</v>
      </c>
      <c r="D8" s="78">
        <v>14124</v>
      </c>
      <c r="E8" s="78">
        <v>14684</v>
      </c>
      <c r="F8" s="80">
        <v>15084</v>
      </c>
      <c r="G8" s="58">
        <v>15389</v>
      </c>
      <c r="H8" s="58">
        <v>15948</v>
      </c>
      <c r="I8" s="37">
        <v>16230</v>
      </c>
      <c r="J8" s="37">
        <v>20983</v>
      </c>
      <c r="K8" s="37">
        <v>22456</v>
      </c>
      <c r="L8" s="37">
        <f t="shared" si="3"/>
        <v>1473</v>
      </c>
      <c r="M8" s="38">
        <f t="shared" si="4"/>
        <v>7.0199685459657823</v>
      </c>
      <c r="N8" s="60"/>
    </row>
    <row r="9" spans="1:14" s="7" customFormat="1" ht="16.5" customHeight="1">
      <c r="A9" s="56" t="s">
        <v>8</v>
      </c>
      <c r="B9" s="78">
        <v>166222</v>
      </c>
      <c r="C9" s="78">
        <f t="shared" si="5"/>
        <v>994864</v>
      </c>
      <c r="D9" s="78">
        <v>181077</v>
      </c>
      <c r="E9" s="78">
        <v>199815</v>
      </c>
      <c r="F9" s="80">
        <f t="shared" ref="F9:K9" si="7">F10+F11</f>
        <v>192014</v>
      </c>
      <c r="G9" s="58">
        <f t="shared" si="7"/>
        <v>206112</v>
      </c>
      <c r="H9" s="58">
        <f t="shared" si="7"/>
        <v>215846</v>
      </c>
      <c r="I9" s="37">
        <f t="shared" si="7"/>
        <v>215241</v>
      </c>
      <c r="J9" s="37">
        <f t="shared" si="7"/>
        <v>221492</v>
      </c>
      <c r="K9" s="37">
        <f t="shared" si="7"/>
        <v>227976</v>
      </c>
      <c r="L9" s="37">
        <f t="shared" si="3"/>
        <v>6484</v>
      </c>
      <c r="M9" s="38">
        <f t="shared" si="4"/>
        <v>2.9274195004785728</v>
      </c>
      <c r="N9" s="91" t="s">
        <v>177</v>
      </c>
    </row>
    <row r="10" spans="1:14" s="7" customFormat="1" ht="16.5" customHeight="1">
      <c r="A10" s="56" t="s">
        <v>5</v>
      </c>
      <c r="B10" s="78">
        <v>96434</v>
      </c>
      <c r="C10" s="78">
        <f t="shared" si="5"/>
        <v>552994</v>
      </c>
      <c r="D10" s="78">
        <v>105129</v>
      </c>
      <c r="E10" s="78">
        <v>114134</v>
      </c>
      <c r="F10" s="80">
        <v>108947</v>
      </c>
      <c r="G10" s="58">
        <v>110235</v>
      </c>
      <c r="H10" s="58">
        <v>114549</v>
      </c>
      <c r="I10" s="37">
        <v>116103</v>
      </c>
      <c r="J10" s="37">
        <v>118196</v>
      </c>
      <c r="K10" s="37">
        <v>119616</v>
      </c>
      <c r="L10" s="37">
        <f t="shared" si="3"/>
        <v>1420</v>
      </c>
      <c r="M10" s="38">
        <f t="shared" si="4"/>
        <v>1.2013942942231548</v>
      </c>
      <c r="N10" s="82" t="s">
        <v>176</v>
      </c>
    </row>
    <row r="11" spans="1:14" s="7" customFormat="1" ht="16.5" customHeight="1">
      <c r="A11" s="56" t="s">
        <v>6</v>
      </c>
      <c r="B11" s="78">
        <v>69788</v>
      </c>
      <c r="C11" s="78">
        <f t="shared" si="5"/>
        <v>441870</v>
      </c>
      <c r="D11" s="78">
        <v>75948</v>
      </c>
      <c r="E11" s="78">
        <v>85681</v>
      </c>
      <c r="F11" s="80">
        <v>83067</v>
      </c>
      <c r="G11" s="58">
        <v>95877</v>
      </c>
      <c r="H11" s="58">
        <v>101297</v>
      </c>
      <c r="I11" s="37">
        <v>99138</v>
      </c>
      <c r="J11" s="37">
        <v>103296</v>
      </c>
      <c r="K11" s="37">
        <v>108360</v>
      </c>
      <c r="L11" s="37">
        <f t="shared" si="3"/>
        <v>5064</v>
      </c>
      <c r="M11" s="38">
        <f t="shared" si="4"/>
        <v>4.9024163568773229</v>
      </c>
      <c r="N11" s="82" t="s">
        <v>175</v>
      </c>
    </row>
    <row r="12" spans="1:14" s="7" customFormat="1" ht="16.5" customHeight="1">
      <c r="A12" s="56" t="s">
        <v>9</v>
      </c>
      <c r="B12" s="78">
        <v>49728</v>
      </c>
      <c r="C12" s="78">
        <f t="shared" si="5"/>
        <v>286889</v>
      </c>
      <c r="D12" s="78">
        <v>44230</v>
      </c>
      <c r="E12" s="78">
        <v>58946</v>
      </c>
      <c r="F12" s="80">
        <f t="shared" ref="F12:K12" si="8">F13+F14</f>
        <v>61672</v>
      </c>
      <c r="G12" s="58">
        <f t="shared" si="8"/>
        <v>62451</v>
      </c>
      <c r="H12" s="58">
        <f t="shared" si="8"/>
        <v>59590</v>
      </c>
      <c r="I12" s="37">
        <f t="shared" si="8"/>
        <v>48717</v>
      </c>
      <c r="J12" s="37">
        <f t="shared" si="8"/>
        <v>42475</v>
      </c>
      <c r="K12" s="37">
        <f t="shared" si="8"/>
        <v>40167</v>
      </c>
      <c r="L12" s="37">
        <f t="shared" si="3"/>
        <v>-2308</v>
      </c>
      <c r="M12" s="38">
        <f t="shared" si="4"/>
        <v>-5.4337845791642145</v>
      </c>
      <c r="N12" s="91" t="s">
        <v>178</v>
      </c>
    </row>
    <row r="13" spans="1:14" s="7" customFormat="1" ht="16.5" customHeight="1">
      <c r="A13" s="56" t="s">
        <v>5</v>
      </c>
      <c r="B13" s="78">
        <v>12625</v>
      </c>
      <c r="C13" s="78">
        <f t="shared" si="5"/>
        <v>59775</v>
      </c>
      <c r="D13" s="78">
        <v>12088</v>
      </c>
      <c r="E13" s="78">
        <v>12271</v>
      </c>
      <c r="F13" s="80">
        <v>12490</v>
      </c>
      <c r="G13" s="58">
        <v>12611</v>
      </c>
      <c r="H13" s="58">
        <v>10315</v>
      </c>
      <c r="I13" s="37">
        <v>8803</v>
      </c>
      <c r="J13" s="37">
        <v>8663</v>
      </c>
      <c r="K13" s="37">
        <v>11609</v>
      </c>
      <c r="L13" s="37">
        <f t="shared" si="3"/>
        <v>2946</v>
      </c>
      <c r="M13" s="38">
        <f t="shared" si="4"/>
        <v>34.006695140251644</v>
      </c>
      <c r="N13" s="60"/>
    </row>
    <row r="14" spans="1:14" s="7" customFormat="1" ht="16.5" customHeight="1">
      <c r="A14" s="56" t="s">
        <v>6</v>
      </c>
      <c r="B14" s="78">
        <v>37103</v>
      </c>
      <c r="C14" s="78">
        <f t="shared" si="5"/>
        <v>227114</v>
      </c>
      <c r="D14" s="78">
        <v>32142</v>
      </c>
      <c r="E14" s="78">
        <v>46675</v>
      </c>
      <c r="F14" s="80">
        <v>49182</v>
      </c>
      <c r="G14" s="58">
        <v>49840</v>
      </c>
      <c r="H14" s="58">
        <v>49275</v>
      </c>
      <c r="I14" s="37">
        <v>39914</v>
      </c>
      <c r="J14" s="37">
        <v>33812</v>
      </c>
      <c r="K14" s="37">
        <v>28558</v>
      </c>
      <c r="L14" s="37">
        <f t="shared" si="3"/>
        <v>-5254</v>
      </c>
      <c r="M14" s="38">
        <f t="shared" si="4"/>
        <v>-15.538861942505619</v>
      </c>
      <c r="N14" s="82" t="s">
        <v>178</v>
      </c>
    </row>
    <row r="15" spans="1:14" s="1" customFormat="1" ht="16.5" customHeight="1">
      <c r="A15" s="30" t="s">
        <v>106</v>
      </c>
      <c r="B15" s="78">
        <v>3792</v>
      </c>
      <c r="C15" s="78">
        <f t="shared" si="5"/>
        <v>29340</v>
      </c>
      <c r="D15" s="78">
        <v>3749</v>
      </c>
      <c r="E15" s="78">
        <v>6207</v>
      </c>
      <c r="F15" s="80">
        <v>8179</v>
      </c>
      <c r="G15" s="58">
        <v>5841</v>
      </c>
      <c r="H15" s="58">
        <v>5364</v>
      </c>
      <c r="I15" s="37">
        <v>4977</v>
      </c>
      <c r="J15" s="103"/>
      <c r="K15" s="109"/>
      <c r="L15" s="37">
        <f t="shared" si="3"/>
        <v>0</v>
      </c>
      <c r="M15" s="38"/>
      <c r="N15" s="106" t="s">
        <v>107</v>
      </c>
    </row>
    <row r="16" spans="1:14" s="1" customFormat="1" ht="16.5" customHeight="1">
      <c r="A16" s="59" t="s">
        <v>10</v>
      </c>
      <c r="B16" s="78">
        <v>50707</v>
      </c>
      <c r="C16" s="78">
        <f t="shared" si="5"/>
        <v>347062</v>
      </c>
      <c r="D16" s="78">
        <v>56295</v>
      </c>
      <c r="E16" s="78">
        <v>59942</v>
      </c>
      <c r="F16" s="80">
        <f t="shared" ref="F16:K16" si="9">F17+F18</f>
        <v>73978</v>
      </c>
      <c r="G16" s="58">
        <f t="shared" si="9"/>
        <v>80081</v>
      </c>
      <c r="H16" s="58">
        <f t="shared" si="9"/>
        <v>76766</v>
      </c>
      <c r="I16" s="37">
        <f t="shared" si="9"/>
        <v>66671</v>
      </c>
      <c r="J16" s="37">
        <f t="shared" si="9"/>
        <v>86471</v>
      </c>
      <c r="K16" s="37">
        <f t="shared" si="9"/>
        <v>85933</v>
      </c>
      <c r="L16" s="37">
        <f t="shared" si="3"/>
        <v>-538</v>
      </c>
      <c r="M16" s="38">
        <f t="shared" si="4"/>
        <v>-0.62217390801540406</v>
      </c>
      <c r="N16" s="60"/>
    </row>
    <row r="17" spans="1:14" s="1" customFormat="1" ht="16.5" customHeight="1">
      <c r="A17" s="56" t="s">
        <v>5</v>
      </c>
      <c r="B17" s="78">
        <v>23246</v>
      </c>
      <c r="C17" s="78">
        <f t="shared" si="5"/>
        <v>150968</v>
      </c>
      <c r="D17" s="78">
        <v>24508</v>
      </c>
      <c r="E17" s="78">
        <v>25505</v>
      </c>
      <c r="F17" s="80">
        <v>33147</v>
      </c>
      <c r="G17" s="58">
        <v>34711</v>
      </c>
      <c r="H17" s="58">
        <v>33097</v>
      </c>
      <c r="I17" s="37">
        <v>28972</v>
      </c>
      <c r="J17" s="37">
        <v>39964</v>
      </c>
      <c r="K17" s="37">
        <v>40593</v>
      </c>
      <c r="L17" s="37">
        <f t="shared" si="3"/>
        <v>629</v>
      </c>
      <c r="M17" s="38">
        <f t="shared" si="4"/>
        <v>1.573916524872385</v>
      </c>
      <c r="N17" s="60"/>
    </row>
    <row r="18" spans="1:14" s="1" customFormat="1" ht="16.5" customHeight="1">
      <c r="A18" s="56" t="s">
        <v>6</v>
      </c>
      <c r="B18" s="78">
        <v>27461</v>
      </c>
      <c r="C18" s="78">
        <f t="shared" si="5"/>
        <v>196094</v>
      </c>
      <c r="D18" s="78">
        <v>31787</v>
      </c>
      <c r="E18" s="78">
        <v>34437</v>
      </c>
      <c r="F18" s="80">
        <v>40831</v>
      </c>
      <c r="G18" s="58">
        <v>45370</v>
      </c>
      <c r="H18" s="58">
        <v>43669</v>
      </c>
      <c r="I18" s="37">
        <v>37699</v>
      </c>
      <c r="J18" s="37">
        <v>46507</v>
      </c>
      <c r="K18" s="37">
        <v>45340</v>
      </c>
      <c r="L18" s="37">
        <f t="shared" si="3"/>
        <v>-1167</v>
      </c>
      <c r="M18" s="38">
        <f t="shared" si="4"/>
        <v>-2.5092996753176942</v>
      </c>
      <c r="N18" s="60"/>
    </row>
    <row r="19" spans="1:14" s="3" customFormat="1" ht="16.5" customHeight="1">
      <c r="A19" s="56" t="s">
        <v>50</v>
      </c>
      <c r="B19" s="78">
        <f>SUM(B20:B21)</f>
        <v>393269</v>
      </c>
      <c r="C19" s="78">
        <f t="shared" si="5"/>
        <v>1954008</v>
      </c>
      <c r="D19" s="78">
        <f>SUM(D20:D21)</f>
        <v>413957</v>
      </c>
      <c r="E19" s="78">
        <f>SUM(E20:E21)</f>
        <v>412845</v>
      </c>
      <c r="F19" s="80">
        <f>SUM(F20:F21)</f>
        <v>394205</v>
      </c>
      <c r="G19" s="58">
        <f>SUM(G20:G21)</f>
        <v>382484</v>
      </c>
      <c r="H19" s="58">
        <f>SUM(H20:H21)</f>
        <v>350517</v>
      </c>
      <c r="I19" s="37">
        <f>I20+I21</f>
        <v>340382</v>
      </c>
      <c r="J19" s="37">
        <f>J20+J21</f>
        <v>341812</v>
      </c>
      <c r="K19" s="37">
        <f>K20+K21</f>
        <v>340599</v>
      </c>
      <c r="L19" s="37">
        <f t="shared" si="3"/>
        <v>-1213</v>
      </c>
      <c r="M19" s="38">
        <f t="shared" si="4"/>
        <v>-0.35487343920049619</v>
      </c>
      <c r="N19" s="91" t="s">
        <v>136</v>
      </c>
    </row>
    <row r="20" spans="1:14" s="7" customFormat="1" ht="16.5" customHeight="1">
      <c r="A20" s="56" t="s">
        <v>0</v>
      </c>
      <c r="B20" s="78">
        <v>227567</v>
      </c>
      <c r="C20" s="78">
        <f t="shared" si="5"/>
        <v>1081242</v>
      </c>
      <c r="D20" s="78">
        <v>226743</v>
      </c>
      <c r="E20" s="78">
        <v>225080</v>
      </c>
      <c r="F20" s="80">
        <v>221024</v>
      </c>
      <c r="G20" s="58">
        <v>209843</v>
      </c>
      <c r="H20" s="58">
        <v>198552</v>
      </c>
      <c r="I20" s="37">
        <v>199687</v>
      </c>
      <c r="J20" s="37">
        <v>201279</v>
      </c>
      <c r="K20" s="37">
        <v>201397</v>
      </c>
      <c r="L20" s="37">
        <f t="shared" si="3"/>
        <v>118</v>
      </c>
      <c r="M20" s="38">
        <f t="shared" si="4"/>
        <v>5.8625092533249865E-2</v>
      </c>
      <c r="N20" s="82" t="s">
        <v>135</v>
      </c>
    </row>
    <row r="21" spans="1:14" s="7" customFormat="1" ht="16.5" customHeight="1">
      <c r="A21" s="56" t="s">
        <v>2</v>
      </c>
      <c r="B21" s="37">
        <f t="shared" ref="B21:H21" si="10">B22+B23</f>
        <v>165702</v>
      </c>
      <c r="C21" s="37">
        <f t="shared" si="10"/>
        <v>872766</v>
      </c>
      <c r="D21" s="37">
        <f t="shared" si="10"/>
        <v>187214</v>
      </c>
      <c r="E21" s="37">
        <f t="shared" si="10"/>
        <v>187765</v>
      </c>
      <c r="F21" s="37">
        <f t="shared" si="10"/>
        <v>173181</v>
      </c>
      <c r="G21" s="37">
        <f t="shared" si="10"/>
        <v>172641</v>
      </c>
      <c r="H21" s="37">
        <f t="shared" si="10"/>
        <v>151965</v>
      </c>
      <c r="I21" s="37">
        <f>I22+I23</f>
        <v>140695</v>
      </c>
      <c r="J21" s="37">
        <f>J22+J23</f>
        <v>140533</v>
      </c>
      <c r="K21" s="37">
        <f>K22+K23</f>
        <v>139202</v>
      </c>
      <c r="L21" s="37">
        <f t="shared" si="3"/>
        <v>-1331</v>
      </c>
      <c r="M21" s="38">
        <f t="shared" si="4"/>
        <v>-0.94710850832188875</v>
      </c>
      <c r="N21" s="91" t="s">
        <v>126</v>
      </c>
    </row>
    <row r="22" spans="1:14" s="7" customFormat="1" ht="16.5" customHeight="1">
      <c r="A22" s="85" t="s">
        <v>170</v>
      </c>
      <c r="B22" s="78">
        <v>132467</v>
      </c>
      <c r="C22" s="78">
        <f t="shared" si="5"/>
        <v>640241</v>
      </c>
      <c r="D22" s="78">
        <v>146484</v>
      </c>
      <c r="E22" s="78">
        <v>136624</v>
      </c>
      <c r="F22" s="80">
        <v>122154</v>
      </c>
      <c r="G22" s="58">
        <v>115977</v>
      </c>
      <c r="H22" s="58">
        <v>119002</v>
      </c>
      <c r="I22" s="37">
        <v>111203</v>
      </c>
      <c r="J22" s="37">
        <v>109163</v>
      </c>
      <c r="K22" s="37">
        <v>109202</v>
      </c>
      <c r="L22" s="37">
        <f t="shared" si="3"/>
        <v>39</v>
      </c>
      <c r="M22" s="38">
        <f t="shared" si="4"/>
        <v>3.5726390810073012E-2</v>
      </c>
      <c r="N22" s="82" t="s">
        <v>125</v>
      </c>
    </row>
    <row r="23" spans="1:14" s="7" customFormat="1" ht="16.5" customHeight="1">
      <c r="A23" s="85" t="s">
        <v>98</v>
      </c>
      <c r="B23" s="78">
        <v>33235</v>
      </c>
      <c r="C23" s="78">
        <f t="shared" si="5"/>
        <v>232525</v>
      </c>
      <c r="D23" s="78">
        <v>40730</v>
      </c>
      <c r="E23" s="78">
        <v>51141</v>
      </c>
      <c r="F23" s="80">
        <v>51027</v>
      </c>
      <c r="G23" s="58">
        <v>56664</v>
      </c>
      <c r="H23" s="58">
        <v>32963</v>
      </c>
      <c r="I23" s="37">
        <v>29492</v>
      </c>
      <c r="J23" s="37">
        <v>31370</v>
      </c>
      <c r="K23" s="37">
        <v>30000</v>
      </c>
      <c r="L23" s="37">
        <f t="shared" si="3"/>
        <v>-1370</v>
      </c>
      <c r="M23" s="38">
        <f t="shared" si="4"/>
        <v>-4.3672298374242908</v>
      </c>
      <c r="N23" s="82" t="s">
        <v>121</v>
      </c>
    </row>
    <row r="24" spans="1:14" s="1" customFormat="1" ht="16.5" customHeight="1">
      <c r="A24" s="56" t="s">
        <v>51</v>
      </c>
      <c r="B24" s="78">
        <f>SUM(B25:B26)</f>
        <v>738264</v>
      </c>
      <c r="C24" s="78">
        <f t="shared" si="5"/>
        <v>3445130</v>
      </c>
      <c r="D24" s="78">
        <f>SUM(D25:D26)</f>
        <v>710766</v>
      </c>
      <c r="E24" s="78">
        <f>SUM(E25:E26)</f>
        <v>692319</v>
      </c>
      <c r="F24" s="80">
        <f>SUM(F25:F26)</f>
        <v>705883</v>
      </c>
      <c r="G24" s="58">
        <f>SUM(G25:G26)</f>
        <v>685480</v>
      </c>
      <c r="H24" s="58">
        <f>SUM(H25:H26)</f>
        <v>650682</v>
      </c>
      <c r="I24" s="37">
        <f>I25+I26</f>
        <v>666349</v>
      </c>
      <c r="J24" s="37">
        <f>J25+J26</f>
        <v>673188</v>
      </c>
      <c r="K24" s="37">
        <f>K25+K26</f>
        <v>710082</v>
      </c>
      <c r="L24" s="37">
        <f t="shared" si="3"/>
        <v>36894</v>
      </c>
      <c r="M24" s="38">
        <f t="shared" si="4"/>
        <v>5.4804898483038915</v>
      </c>
      <c r="N24" s="114" t="s">
        <v>149</v>
      </c>
    </row>
    <row r="25" spans="1:14" s="7" customFormat="1" ht="16.5" customHeight="1">
      <c r="A25" s="56" t="s">
        <v>3</v>
      </c>
      <c r="B25" s="78">
        <v>408525</v>
      </c>
      <c r="C25" s="78">
        <f t="shared" si="5"/>
        <v>1683389</v>
      </c>
      <c r="D25" s="78">
        <v>372073</v>
      </c>
      <c r="E25" s="78">
        <v>340251</v>
      </c>
      <c r="F25" s="80">
        <v>330158</v>
      </c>
      <c r="G25" s="58">
        <v>324807</v>
      </c>
      <c r="H25" s="58">
        <v>316100</v>
      </c>
      <c r="I25" s="37">
        <v>331725</v>
      </c>
      <c r="J25" s="37">
        <v>347162</v>
      </c>
      <c r="K25" s="37">
        <v>368892</v>
      </c>
      <c r="L25" s="37">
        <f t="shared" si="3"/>
        <v>21730</v>
      </c>
      <c r="M25" s="38">
        <f t="shared" si="4"/>
        <v>6.2593256174350884</v>
      </c>
      <c r="N25" s="82" t="s">
        <v>148</v>
      </c>
    </row>
    <row r="26" spans="1:14" s="7" customFormat="1" ht="16.5" customHeight="1">
      <c r="A26" s="56" t="s">
        <v>4</v>
      </c>
      <c r="B26" s="78">
        <v>329739</v>
      </c>
      <c r="C26" s="78">
        <f t="shared" si="5"/>
        <v>1761741</v>
      </c>
      <c r="D26" s="78">
        <v>338693</v>
      </c>
      <c r="E26" s="78">
        <v>352068</v>
      </c>
      <c r="F26" s="80">
        <v>375725</v>
      </c>
      <c r="G26" s="58">
        <v>360673</v>
      </c>
      <c r="H26" s="58">
        <v>334582</v>
      </c>
      <c r="I26" s="37">
        <v>334624</v>
      </c>
      <c r="J26" s="37">
        <v>326026</v>
      </c>
      <c r="K26" s="37">
        <v>341190</v>
      </c>
      <c r="L26" s="37">
        <f t="shared" si="3"/>
        <v>15164</v>
      </c>
      <c r="M26" s="38">
        <f t="shared" si="4"/>
        <v>4.6511627906976747</v>
      </c>
      <c r="N26" s="82" t="s">
        <v>142</v>
      </c>
    </row>
    <row r="27" spans="1:14" s="3" customFormat="1" ht="16.5" customHeight="1">
      <c r="A27" s="56" t="s">
        <v>52</v>
      </c>
      <c r="B27" s="78">
        <v>2348</v>
      </c>
      <c r="C27" s="78">
        <f t="shared" si="5"/>
        <v>14015</v>
      </c>
      <c r="D27" s="78">
        <v>3485</v>
      </c>
      <c r="E27" s="78">
        <v>2090</v>
      </c>
      <c r="F27" s="80">
        <v>3316</v>
      </c>
      <c r="G27" s="58">
        <v>2609</v>
      </c>
      <c r="H27" s="58">
        <v>2515</v>
      </c>
      <c r="I27" s="37">
        <v>2863</v>
      </c>
      <c r="J27" s="37">
        <v>3348</v>
      </c>
      <c r="K27" s="37">
        <v>3872</v>
      </c>
      <c r="L27" s="37">
        <f t="shared" si="3"/>
        <v>524</v>
      </c>
      <c r="M27" s="38">
        <f t="shared" si="4"/>
        <v>15.651135005973716</v>
      </c>
      <c r="N27" s="58"/>
    </row>
    <row r="28" spans="1:14" s="3" customFormat="1" ht="16.5" customHeight="1">
      <c r="A28" s="56" t="s">
        <v>53</v>
      </c>
      <c r="B28" s="78">
        <v>455958</v>
      </c>
      <c r="C28" s="78">
        <f t="shared" si="5"/>
        <v>2283815</v>
      </c>
      <c r="D28" s="78">
        <v>481527</v>
      </c>
      <c r="E28" s="78">
        <v>482232</v>
      </c>
      <c r="F28" s="80">
        <v>445590</v>
      </c>
      <c r="G28" s="58">
        <v>443489</v>
      </c>
      <c r="H28" s="58">
        <v>430977</v>
      </c>
      <c r="I28" s="37">
        <v>421820</v>
      </c>
      <c r="J28" s="37">
        <v>412896</v>
      </c>
      <c r="K28" s="37">
        <v>409869</v>
      </c>
      <c r="L28" s="37">
        <f t="shared" si="3"/>
        <v>-3027</v>
      </c>
      <c r="M28" s="38">
        <f t="shared" si="4"/>
        <v>-0.73311439200186002</v>
      </c>
      <c r="N28" s="91" t="s">
        <v>156</v>
      </c>
    </row>
    <row r="29" spans="1:14" s="1" customFormat="1" ht="16.5" customHeight="1">
      <c r="A29" s="56" t="s">
        <v>54</v>
      </c>
      <c r="B29" s="78">
        <v>64</v>
      </c>
      <c r="C29" s="78">
        <f t="shared" si="5"/>
        <v>180</v>
      </c>
      <c r="D29" s="78">
        <v>41</v>
      </c>
      <c r="E29" s="78">
        <v>33</v>
      </c>
      <c r="F29" s="80">
        <v>13</v>
      </c>
      <c r="G29" s="58">
        <v>55</v>
      </c>
      <c r="H29" s="58">
        <v>38</v>
      </c>
      <c r="I29" s="37">
        <v>36</v>
      </c>
      <c r="J29" s="37">
        <v>32</v>
      </c>
      <c r="K29" s="37">
        <v>36</v>
      </c>
      <c r="L29" s="37">
        <f t="shared" si="3"/>
        <v>4</v>
      </c>
      <c r="M29" s="38">
        <f t="shared" si="4"/>
        <v>12.5</v>
      </c>
      <c r="N29" s="58"/>
    </row>
    <row r="30" spans="1:14" s="3" customFormat="1" ht="16.5" customHeight="1">
      <c r="A30" s="56" t="s">
        <v>55</v>
      </c>
      <c r="B30" s="96" t="s">
        <v>86</v>
      </c>
      <c r="C30" s="96" t="s">
        <v>86</v>
      </c>
      <c r="D30" s="96" t="s">
        <v>86</v>
      </c>
      <c r="E30" s="96" t="s">
        <v>86</v>
      </c>
      <c r="F30" s="96" t="s">
        <v>86</v>
      </c>
      <c r="G30" s="96" t="s">
        <v>86</v>
      </c>
      <c r="H30" s="96" t="s">
        <v>86</v>
      </c>
      <c r="I30" s="96" t="s">
        <v>86</v>
      </c>
      <c r="J30" s="101" t="s">
        <v>86</v>
      </c>
      <c r="K30" s="110" t="s">
        <v>86</v>
      </c>
      <c r="L30" s="96" t="s">
        <v>86</v>
      </c>
      <c r="M30" s="96" t="s">
        <v>86</v>
      </c>
      <c r="N30" s="58"/>
    </row>
    <row r="31" spans="1:14" s="3" customFormat="1" ht="16.5" customHeight="1">
      <c r="A31" s="56" t="s">
        <v>56</v>
      </c>
      <c r="B31" s="96" t="s">
        <v>86</v>
      </c>
      <c r="C31" s="96" t="s">
        <v>86</v>
      </c>
      <c r="D31" s="96" t="s">
        <v>86</v>
      </c>
      <c r="E31" s="96" t="s">
        <v>86</v>
      </c>
      <c r="F31" s="96" t="s">
        <v>86</v>
      </c>
      <c r="G31" s="96" t="s">
        <v>86</v>
      </c>
      <c r="H31" s="96" t="s">
        <v>86</v>
      </c>
      <c r="I31" s="96" t="s">
        <v>86</v>
      </c>
      <c r="J31" s="101" t="s">
        <v>86</v>
      </c>
      <c r="K31" s="110" t="s">
        <v>86</v>
      </c>
      <c r="L31" s="96" t="s">
        <v>86</v>
      </c>
      <c r="M31" s="96" t="s">
        <v>86</v>
      </c>
      <c r="N31" s="58"/>
    </row>
    <row r="32" spans="1:14" s="1" customFormat="1" ht="16.5" customHeight="1">
      <c r="A32" s="56" t="s">
        <v>15</v>
      </c>
      <c r="B32" s="96" t="s">
        <v>86</v>
      </c>
      <c r="C32" s="96" t="s">
        <v>86</v>
      </c>
      <c r="D32" s="96" t="s">
        <v>86</v>
      </c>
      <c r="E32" s="96" t="s">
        <v>86</v>
      </c>
      <c r="F32" s="96" t="s">
        <v>86</v>
      </c>
      <c r="G32" s="96" t="s">
        <v>86</v>
      </c>
      <c r="H32" s="96" t="s">
        <v>86</v>
      </c>
      <c r="I32" s="96" t="s">
        <v>86</v>
      </c>
      <c r="J32" s="101" t="s">
        <v>86</v>
      </c>
      <c r="K32" s="110" t="s">
        <v>86</v>
      </c>
      <c r="L32" s="96" t="s">
        <v>86</v>
      </c>
      <c r="M32" s="96" t="s">
        <v>86</v>
      </c>
      <c r="N32" s="58"/>
    </row>
    <row r="33" spans="1:14" ht="64.5" customHeight="1">
      <c r="A33" s="158" t="s">
        <v>181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</sheetData>
  <mergeCells count="7">
    <mergeCell ref="A33:N33"/>
    <mergeCell ref="N2:N3"/>
    <mergeCell ref="A2:A3"/>
    <mergeCell ref="I2:M2"/>
    <mergeCell ref="B2:B3"/>
    <mergeCell ref="C2:C3"/>
    <mergeCell ref="D2:H2"/>
  </mergeCells>
  <phoneticPr fontId="2" type="noConversion"/>
  <pageMargins left="0.74803149606299213" right="0.35433070866141736" top="0.78740157480314965" bottom="0.59055118110236227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Zeros="0" workbookViewId="0">
      <selection activeCell="A2" sqref="A2:A3"/>
    </sheetView>
  </sheetViews>
  <sheetFormatPr defaultRowHeight="14.25"/>
  <cols>
    <col min="1" max="1" width="23.625" customWidth="1"/>
    <col min="2" max="6" width="9.625" customWidth="1"/>
    <col min="7" max="7" width="9.625" style="25" customWidth="1"/>
    <col min="8" max="13" width="9.625" style="19" customWidth="1"/>
    <col min="14" max="14" width="25.625" customWidth="1"/>
  </cols>
  <sheetData>
    <row r="1" spans="1:14" s="1" customFormat="1" ht="25.5" customHeight="1">
      <c r="A1" s="41" t="s">
        <v>58</v>
      </c>
      <c r="B1" s="41"/>
      <c r="C1" s="41"/>
      <c r="D1" s="41"/>
      <c r="E1" s="41"/>
      <c r="F1" s="41"/>
      <c r="G1" s="43"/>
      <c r="H1" s="43"/>
      <c r="I1" s="44"/>
      <c r="J1" s="44"/>
      <c r="K1" s="44"/>
      <c r="L1" s="44"/>
      <c r="M1" s="44"/>
      <c r="N1" s="42" t="s">
        <v>45</v>
      </c>
    </row>
    <row r="2" spans="1:14" s="1" customFormat="1" ht="29.25" customHeight="1">
      <c r="A2" s="134"/>
      <c r="B2" s="141" t="s">
        <v>78</v>
      </c>
      <c r="C2" s="159" t="s">
        <v>91</v>
      </c>
      <c r="D2" s="143" t="s">
        <v>92</v>
      </c>
      <c r="E2" s="144"/>
      <c r="F2" s="144"/>
      <c r="G2" s="144"/>
      <c r="H2" s="145"/>
      <c r="I2" s="151" t="s">
        <v>112</v>
      </c>
      <c r="J2" s="151"/>
      <c r="K2" s="151"/>
      <c r="L2" s="152"/>
      <c r="M2" s="151"/>
      <c r="N2" s="153" t="s">
        <v>46</v>
      </c>
    </row>
    <row r="3" spans="1:14" s="1" customFormat="1" ht="38.25" customHeight="1">
      <c r="A3" s="135"/>
      <c r="B3" s="142"/>
      <c r="C3" s="160"/>
      <c r="D3" s="83" t="s">
        <v>79</v>
      </c>
      <c r="E3" s="83" t="s">
        <v>80</v>
      </c>
      <c r="F3" s="83" t="s">
        <v>81</v>
      </c>
      <c r="G3" s="83" t="s">
        <v>75</v>
      </c>
      <c r="H3" s="83" t="s">
        <v>76</v>
      </c>
      <c r="I3" s="95" t="s">
        <v>101</v>
      </c>
      <c r="J3" s="100" t="s">
        <v>104</v>
      </c>
      <c r="K3" s="108" t="s">
        <v>114</v>
      </c>
      <c r="L3" s="53" t="s">
        <v>97</v>
      </c>
      <c r="M3" s="53" t="s">
        <v>47</v>
      </c>
      <c r="N3" s="154"/>
    </row>
    <row r="4" spans="1:14" s="3" customFormat="1" ht="16.5" customHeight="1">
      <c r="A4" s="54" t="s">
        <v>48</v>
      </c>
      <c r="B4" s="67">
        <f>B5+B19+B24+B27+B28+B29+B30+B31</f>
        <v>1763749</v>
      </c>
      <c r="C4" s="78">
        <f>SUM(D4:H4)</f>
        <v>8780999</v>
      </c>
      <c r="D4" s="67">
        <f t="shared" ref="D4:F4" si="0">D5+D19+D24+D27+D28+D29+D30+D31</f>
        <v>1798584</v>
      </c>
      <c r="E4" s="67">
        <f t="shared" si="0"/>
        <v>1755459</v>
      </c>
      <c r="F4" s="67">
        <f t="shared" si="0"/>
        <v>1771919</v>
      </c>
      <c r="G4" s="67">
        <f>G5+G19+G24+G27+G28+G29+G30+G31</f>
        <v>1744725</v>
      </c>
      <c r="H4" s="67">
        <f>H5+H19+H24+H27+H28+H29+H30+H31</f>
        <v>1710312</v>
      </c>
      <c r="I4" s="37">
        <f>I5+I19+I24+I27+I28+I29+I30+I31</f>
        <v>1728922</v>
      </c>
      <c r="J4" s="37">
        <f>J5+J19+J24+J27+J28+J29+J30+J31</f>
        <v>1723061</v>
      </c>
      <c r="K4" s="37">
        <f>K5+K19+K24+K27+K28+K29+K30+K31</f>
        <v>1752846</v>
      </c>
      <c r="L4" s="37">
        <f>K4-J4</f>
        <v>29785</v>
      </c>
      <c r="M4" s="38">
        <f>L4/J4*100</f>
        <v>1.7286097242059335</v>
      </c>
      <c r="N4" s="82" t="s">
        <v>220</v>
      </c>
    </row>
    <row r="5" spans="1:14" s="3" customFormat="1" ht="16.5" customHeight="1">
      <c r="A5" s="56" t="s">
        <v>49</v>
      </c>
      <c r="B5" s="78">
        <f>B6+B9+B12+B16</f>
        <v>220026</v>
      </c>
      <c r="C5" s="78">
        <f>SUM(D5:H5)</f>
        <v>1334186</v>
      </c>
      <c r="D5" s="78">
        <f t="shared" ref="D5:I5" si="1">D6+D9+D12+D16</f>
        <v>235062</v>
      </c>
      <c r="E5" s="78">
        <f t="shared" si="1"/>
        <v>238866</v>
      </c>
      <c r="F5" s="80">
        <f t="shared" si="1"/>
        <v>254079</v>
      </c>
      <c r="G5" s="58">
        <f t="shared" si="1"/>
        <v>286026</v>
      </c>
      <c r="H5" s="58">
        <f t="shared" si="1"/>
        <v>320153</v>
      </c>
      <c r="I5" s="37">
        <f t="shared" si="1"/>
        <v>334636</v>
      </c>
      <c r="J5" s="37">
        <f t="shared" ref="J5:K5" si="2">J6+J9+J12+J16</f>
        <v>338821</v>
      </c>
      <c r="K5" s="37">
        <f t="shared" si="2"/>
        <v>340709</v>
      </c>
      <c r="L5" s="37">
        <f t="shared" ref="L5:L32" si="3">K5-J5</f>
        <v>1888</v>
      </c>
      <c r="M5" s="38">
        <f t="shared" ref="M5:M32" si="4">L5/J5*100</f>
        <v>0.55722638207194952</v>
      </c>
      <c r="N5" s="91" t="s">
        <v>186</v>
      </c>
    </row>
    <row r="6" spans="1:14" s="7" customFormat="1" ht="16.5" customHeight="1">
      <c r="A6" s="56" t="s">
        <v>7</v>
      </c>
      <c r="B6" s="78">
        <v>10347</v>
      </c>
      <c r="C6" s="78">
        <f t="shared" ref="C6:C32" si="5">SUM(D6:H6)</f>
        <v>70165</v>
      </c>
      <c r="D6" s="78">
        <v>12351</v>
      </c>
      <c r="E6" s="78">
        <v>13844</v>
      </c>
      <c r="F6" s="80">
        <f t="shared" ref="F6:K6" si="6">F7+F8</f>
        <v>14189</v>
      </c>
      <c r="G6" s="58">
        <f t="shared" si="6"/>
        <v>14915</v>
      </c>
      <c r="H6" s="58">
        <f t="shared" si="6"/>
        <v>14866</v>
      </c>
      <c r="I6" s="37">
        <f t="shared" si="6"/>
        <v>15378</v>
      </c>
      <c r="J6" s="37">
        <f t="shared" si="6"/>
        <v>15517</v>
      </c>
      <c r="K6" s="37">
        <f t="shared" si="6"/>
        <v>16510</v>
      </c>
      <c r="L6" s="37">
        <f t="shared" si="3"/>
        <v>993</v>
      </c>
      <c r="M6" s="38">
        <f t="shared" si="4"/>
        <v>6.3994328800670228</v>
      </c>
      <c r="N6" s="60"/>
    </row>
    <row r="7" spans="1:14" s="7" customFormat="1" ht="16.5" customHeight="1">
      <c r="A7" s="56" t="s">
        <v>12</v>
      </c>
      <c r="B7" s="78">
        <v>779</v>
      </c>
      <c r="C7" s="78">
        <f t="shared" si="5"/>
        <v>4483</v>
      </c>
      <c r="D7" s="78">
        <v>875</v>
      </c>
      <c r="E7" s="78">
        <v>997</v>
      </c>
      <c r="F7" s="80">
        <v>895</v>
      </c>
      <c r="G7" s="58">
        <v>889</v>
      </c>
      <c r="H7" s="58">
        <v>827</v>
      </c>
      <c r="I7" s="37">
        <v>925</v>
      </c>
      <c r="J7" s="37">
        <v>1046</v>
      </c>
      <c r="K7" s="37">
        <v>1093</v>
      </c>
      <c r="L7" s="37">
        <f t="shared" si="3"/>
        <v>47</v>
      </c>
      <c r="M7" s="38">
        <f t="shared" si="4"/>
        <v>4.4933078393881454</v>
      </c>
      <c r="N7" s="60"/>
    </row>
    <row r="8" spans="1:14" s="7" customFormat="1" ht="16.5" customHeight="1">
      <c r="A8" s="56" t="s">
        <v>11</v>
      </c>
      <c r="B8" s="78">
        <v>9568</v>
      </c>
      <c r="C8" s="78">
        <f t="shared" si="5"/>
        <v>65682</v>
      </c>
      <c r="D8" s="78">
        <v>11476</v>
      </c>
      <c r="E8" s="78">
        <v>12847</v>
      </c>
      <c r="F8" s="80">
        <v>13294</v>
      </c>
      <c r="G8" s="58">
        <v>14026</v>
      </c>
      <c r="H8" s="58">
        <v>14039</v>
      </c>
      <c r="I8" s="37">
        <v>14453</v>
      </c>
      <c r="J8" s="37">
        <v>14471</v>
      </c>
      <c r="K8" s="37">
        <v>15417</v>
      </c>
      <c r="L8" s="37">
        <f t="shared" si="3"/>
        <v>946</v>
      </c>
      <c r="M8" s="38">
        <f t="shared" si="4"/>
        <v>6.5372123557459751</v>
      </c>
      <c r="N8" s="60"/>
    </row>
    <row r="9" spans="1:14" s="7" customFormat="1" ht="16.5" customHeight="1">
      <c r="A9" s="56" t="s">
        <v>8</v>
      </c>
      <c r="B9" s="78">
        <v>122811</v>
      </c>
      <c r="C9" s="78">
        <f t="shared" si="5"/>
        <v>763906</v>
      </c>
      <c r="D9" s="78">
        <v>130702</v>
      </c>
      <c r="E9" s="78">
        <v>137635</v>
      </c>
      <c r="F9" s="80">
        <f t="shared" ref="F9:K9" si="7">F10+F11</f>
        <v>148684</v>
      </c>
      <c r="G9" s="58">
        <f t="shared" si="7"/>
        <v>165817</v>
      </c>
      <c r="H9" s="58">
        <f t="shared" si="7"/>
        <v>181068</v>
      </c>
      <c r="I9" s="37">
        <f t="shared" si="7"/>
        <v>189918</v>
      </c>
      <c r="J9" s="37">
        <f t="shared" si="7"/>
        <v>196414</v>
      </c>
      <c r="K9" s="37">
        <f t="shared" si="7"/>
        <v>199727</v>
      </c>
      <c r="L9" s="37">
        <f t="shared" si="3"/>
        <v>3313</v>
      </c>
      <c r="M9" s="38">
        <f t="shared" si="4"/>
        <v>1.6867433075035385</v>
      </c>
      <c r="N9" s="91" t="s">
        <v>184</v>
      </c>
    </row>
    <row r="10" spans="1:14" s="7" customFormat="1" ht="16.5" customHeight="1">
      <c r="A10" s="56" t="s">
        <v>5</v>
      </c>
      <c r="B10" s="78">
        <v>66490</v>
      </c>
      <c r="C10" s="78">
        <f t="shared" si="5"/>
        <v>419620</v>
      </c>
      <c r="D10" s="78">
        <v>70019</v>
      </c>
      <c r="E10" s="78">
        <v>75002</v>
      </c>
      <c r="F10" s="80">
        <v>82490</v>
      </c>
      <c r="G10" s="58">
        <v>92380</v>
      </c>
      <c r="H10" s="58">
        <v>99729</v>
      </c>
      <c r="I10" s="37">
        <v>109317</v>
      </c>
      <c r="J10" s="37">
        <v>104704</v>
      </c>
      <c r="K10" s="37">
        <v>105300</v>
      </c>
      <c r="L10" s="37">
        <f t="shared" si="3"/>
        <v>596</v>
      </c>
      <c r="M10" s="38">
        <f t="shared" si="4"/>
        <v>0.56922371638141811</v>
      </c>
      <c r="N10" s="82" t="s">
        <v>183</v>
      </c>
    </row>
    <row r="11" spans="1:14" s="7" customFormat="1" ht="16.5" customHeight="1">
      <c r="A11" s="56" t="s">
        <v>6</v>
      </c>
      <c r="B11" s="78">
        <v>56321</v>
      </c>
      <c r="C11" s="78">
        <f t="shared" si="5"/>
        <v>344286</v>
      </c>
      <c r="D11" s="78">
        <v>60683</v>
      </c>
      <c r="E11" s="78">
        <v>62633</v>
      </c>
      <c r="F11" s="80">
        <v>66194</v>
      </c>
      <c r="G11" s="58">
        <v>73437</v>
      </c>
      <c r="H11" s="58">
        <v>81339</v>
      </c>
      <c r="I11" s="37">
        <v>80601</v>
      </c>
      <c r="J11" s="37">
        <v>91710</v>
      </c>
      <c r="K11" s="37">
        <v>94427</v>
      </c>
      <c r="L11" s="37">
        <f t="shared" si="3"/>
        <v>2717</v>
      </c>
      <c r="M11" s="38">
        <f t="shared" si="4"/>
        <v>2.9625994984189292</v>
      </c>
      <c r="N11" s="82" t="s">
        <v>182</v>
      </c>
    </row>
    <row r="12" spans="1:14" s="7" customFormat="1" ht="16.5" customHeight="1">
      <c r="A12" s="56" t="s">
        <v>9</v>
      </c>
      <c r="B12" s="78">
        <v>55109</v>
      </c>
      <c r="C12" s="78">
        <f t="shared" si="5"/>
        <v>241253</v>
      </c>
      <c r="D12" s="78">
        <v>49994</v>
      </c>
      <c r="E12" s="78">
        <v>43913</v>
      </c>
      <c r="F12" s="80">
        <f t="shared" ref="F12:K12" si="8">F13+F14</f>
        <v>40101</v>
      </c>
      <c r="G12" s="58">
        <f t="shared" si="8"/>
        <v>48037</v>
      </c>
      <c r="H12" s="58">
        <f t="shared" si="8"/>
        <v>59208</v>
      </c>
      <c r="I12" s="37">
        <f t="shared" si="8"/>
        <v>57268</v>
      </c>
      <c r="J12" s="37">
        <f t="shared" si="8"/>
        <v>55480</v>
      </c>
      <c r="K12" s="37">
        <f t="shared" si="8"/>
        <v>50289</v>
      </c>
      <c r="L12" s="37">
        <f t="shared" si="3"/>
        <v>-5191</v>
      </c>
      <c r="M12" s="38">
        <f t="shared" si="4"/>
        <v>-9.3565248738284055</v>
      </c>
      <c r="N12" s="91" t="s">
        <v>185</v>
      </c>
    </row>
    <row r="13" spans="1:14" s="7" customFormat="1" ht="16.5" customHeight="1">
      <c r="A13" s="56" t="s">
        <v>5</v>
      </c>
      <c r="B13" s="78">
        <v>19411</v>
      </c>
      <c r="C13" s="78">
        <f t="shared" si="5"/>
        <v>56283</v>
      </c>
      <c r="D13" s="78">
        <v>12516</v>
      </c>
      <c r="E13" s="78">
        <v>10256</v>
      </c>
      <c r="F13" s="80">
        <v>9787</v>
      </c>
      <c r="G13" s="58">
        <v>11975</v>
      </c>
      <c r="H13" s="58">
        <v>11749</v>
      </c>
      <c r="I13" s="37">
        <v>11773</v>
      </c>
      <c r="J13" s="37">
        <v>11280</v>
      </c>
      <c r="K13" s="37">
        <v>8949</v>
      </c>
      <c r="L13" s="37">
        <f t="shared" si="3"/>
        <v>-2331</v>
      </c>
      <c r="M13" s="38">
        <f t="shared" si="4"/>
        <v>-20.664893617021278</v>
      </c>
      <c r="N13" s="60"/>
    </row>
    <row r="14" spans="1:14" s="7" customFormat="1" ht="16.5" customHeight="1">
      <c r="A14" s="56" t="s">
        <v>6</v>
      </c>
      <c r="B14" s="78">
        <v>35698</v>
      </c>
      <c r="C14" s="78">
        <f t="shared" si="5"/>
        <v>184970</v>
      </c>
      <c r="D14" s="78">
        <v>37478</v>
      </c>
      <c r="E14" s="78">
        <v>33657</v>
      </c>
      <c r="F14" s="80">
        <v>30314</v>
      </c>
      <c r="G14" s="58">
        <v>36062</v>
      </c>
      <c r="H14" s="58">
        <v>47459</v>
      </c>
      <c r="I14" s="37">
        <v>45495</v>
      </c>
      <c r="J14" s="37">
        <v>44200</v>
      </c>
      <c r="K14" s="37">
        <v>41340</v>
      </c>
      <c r="L14" s="37">
        <f t="shared" si="3"/>
        <v>-2860</v>
      </c>
      <c r="M14" s="38">
        <f t="shared" si="4"/>
        <v>-6.4705882352941186</v>
      </c>
      <c r="N14" s="82" t="s">
        <v>185</v>
      </c>
    </row>
    <row r="15" spans="1:14" s="1" customFormat="1" ht="16.5" customHeight="1">
      <c r="A15" s="118" t="s">
        <v>109</v>
      </c>
      <c r="B15" s="71" t="s">
        <v>86</v>
      </c>
      <c r="C15" s="96" t="s">
        <v>86</v>
      </c>
      <c r="D15" s="96" t="s">
        <v>86</v>
      </c>
      <c r="E15" s="96" t="s">
        <v>86</v>
      </c>
      <c r="F15" s="96" t="s">
        <v>86</v>
      </c>
      <c r="G15" s="96" t="s">
        <v>86</v>
      </c>
      <c r="H15" s="96" t="s">
        <v>86</v>
      </c>
      <c r="I15" s="96" t="s">
        <v>86</v>
      </c>
      <c r="J15" s="101" t="s">
        <v>86</v>
      </c>
      <c r="K15" s="117" t="s">
        <v>86</v>
      </c>
      <c r="L15" s="37"/>
      <c r="M15" s="38"/>
      <c r="N15" s="62"/>
    </row>
    <row r="16" spans="1:14" s="1" customFormat="1" ht="16.5" customHeight="1">
      <c r="A16" s="59" t="s">
        <v>10</v>
      </c>
      <c r="B16" s="78">
        <v>31759</v>
      </c>
      <c r="C16" s="78">
        <f t="shared" si="5"/>
        <v>258862</v>
      </c>
      <c r="D16" s="78">
        <v>42015</v>
      </c>
      <c r="E16" s="78">
        <v>43474</v>
      </c>
      <c r="F16" s="80">
        <f t="shared" ref="F16:K16" si="9">F17+F18</f>
        <v>51105</v>
      </c>
      <c r="G16" s="58">
        <f t="shared" si="9"/>
        <v>57257</v>
      </c>
      <c r="H16" s="58">
        <f t="shared" si="9"/>
        <v>65011</v>
      </c>
      <c r="I16" s="37">
        <f t="shared" si="9"/>
        <v>72072</v>
      </c>
      <c r="J16" s="37">
        <f t="shared" si="9"/>
        <v>71410</v>
      </c>
      <c r="K16" s="37">
        <f t="shared" si="9"/>
        <v>74183</v>
      </c>
      <c r="L16" s="37">
        <f t="shared" si="3"/>
        <v>2773</v>
      </c>
      <c r="M16" s="38">
        <f t="shared" si="4"/>
        <v>3.8832096345049716</v>
      </c>
      <c r="N16" s="60"/>
    </row>
    <row r="17" spans="1:14" s="1" customFormat="1" ht="16.5" customHeight="1">
      <c r="A17" s="56" t="s">
        <v>5</v>
      </c>
      <c r="B17" s="78">
        <v>17080</v>
      </c>
      <c r="C17" s="78">
        <f t="shared" si="5"/>
        <v>115310</v>
      </c>
      <c r="D17" s="78">
        <v>21190</v>
      </c>
      <c r="E17" s="78">
        <v>19482</v>
      </c>
      <c r="F17" s="80">
        <v>21939</v>
      </c>
      <c r="G17" s="58">
        <v>24370</v>
      </c>
      <c r="H17" s="58">
        <v>28329</v>
      </c>
      <c r="I17" s="37">
        <v>30763</v>
      </c>
      <c r="J17" s="37">
        <v>34602</v>
      </c>
      <c r="K17" s="37">
        <v>30041</v>
      </c>
      <c r="L17" s="37">
        <f t="shared" si="3"/>
        <v>-4561</v>
      </c>
      <c r="M17" s="38">
        <f t="shared" si="4"/>
        <v>-13.181318998901798</v>
      </c>
      <c r="N17" s="60"/>
    </row>
    <row r="18" spans="1:14" s="1" customFormat="1" ht="16.5" customHeight="1">
      <c r="A18" s="56" t="s">
        <v>6</v>
      </c>
      <c r="B18" s="78">
        <v>14679</v>
      </c>
      <c r="C18" s="78">
        <f t="shared" si="5"/>
        <v>143552</v>
      </c>
      <c r="D18" s="78">
        <v>20825</v>
      </c>
      <c r="E18" s="78">
        <v>23992</v>
      </c>
      <c r="F18" s="80">
        <v>29166</v>
      </c>
      <c r="G18" s="58">
        <v>32887</v>
      </c>
      <c r="H18" s="58">
        <v>36682</v>
      </c>
      <c r="I18" s="37">
        <v>41309</v>
      </c>
      <c r="J18" s="37">
        <v>36808</v>
      </c>
      <c r="K18" s="37">
        <v>44142</v>
      </c>
      <c r="L18" s="37">
        <f t="shared" si="3"/>
        <v>7334</v>
      </c>
      <c r="M18" s="38">
        <f t="shared" si="4"/>
        <v>19.925016300804174</v>
      </c>
      <c r="N18" s="60"/>
    </row>
    <row r="19" spans="1:14" s="3" customFormat="1" ht="16.5" customHeight="1">
      <c r="A19" s="56" t="s">
        <v>50</v>
      </c>
      <c r="B19" s="78">
        <f>SUM(B20:B21)</f>
        <v>327598</v>
      </c>
      <c r="C19" s="78">
        <f t="shared" si="5"/>
        <v>1768288</v>
      </c>
      <c r="D19" s="78">
        <f>SUM(D20:D21)</f>
        <v>342359</v>
      </c>
      <c r="E19" s="78">
        <f>SUM(E20:E21)</f>
        <v>346563</v>
      </c>
      <c r="F19" s="80">
        <f>SUM(F20:F21)</f>
        <v>350048</v>
      </c>
      <c r="G19" s="58">
        <f>SUM(G20:G21)</f>
        <v>370457</v>
      </c>
      <c r="H19" s="58">
        <f>SUM(H20:H21)</f>
        <v>358861</v>
      </c>
      <c r="I19" s="37">
        <f>I20+I21</f>
        <v>342228</v>
      </c>
      <c r="J19" s="37">
        <f>J20+J21</f>
        <v>331429</v>
      </c>
      <c r="K19" s="37">
        <f>K20+K21</f>
        <v>328376</v>
      </c>
      <c r="L19" s="37">
        <f t="shared" si="3"/>
        <v>-3053</v>
      </c>
      <c r="M19" s="38">
        <f t="shared" si="4"/>
        <v>-0.92116260194491129</v>
      </c>
      <c r="N19" s="91" t="s">
        <v>187</v>
      </c>
    </row>
    <row r="20" spans="1:14" s="7" customFormat="1" ht="16.5" customHeight="1">
      <c r="A20" s="56" t="s">
        <v>0</v>
      </c>
      <c r="B20" s="78">
        <v>169522</v>
      </c>
      <c r="C20" s="78">
        <f t="shared" si="5"/>
        <v>1052277</v>
      </c>
      <c r="D20" s="78">
        <v>189652</v>
      </c>
      <c r="E20" s="78">
        <v>203616</v>
      </c>
      <c r="F20" s="80">
        <v>214128</v>
      </c>
      <c r="G20" s="58">
        <v>221234</v>
      </c>
      <c r="H20" s="58">
        <v>223647</v>
      </c>
      <c r="I20" s="37">
        <v>219224</v>
      </c>
      <c r="J20" s="37">
        <v>210874</v>
      </c>
      <c r="K20" s="37">
        <v>204087</v>
      </c>
      <c r="L20" s="37">
        <f t="shared" si="3"/>
        <v>-6787</v>
      </c>
      <c r="M20" s="38">
        <f t="shared" si="4"/>
        <v>-3.2185096313438355</v>
      </c>
      <c r="N20" s="82" t="s">
        <v>137</v>
      </c>
    </row>
    <row r="21" spans="1:14" s="7" customFormat="1" ht="16.5" customHeight="1">
      <c r="A21" s="5" t="s">
        <v>59</v>
      </c>
      <c r="B21" s="37">
        <f t="shared" ref="B21:H21" si="10">B22+B23</f>
        <v>158076</v>
      </c>
      <c r="C21" s="37">
        <f t="shared" si="10"/>
        <v>716011</v>
      </c>
      <c r="D21" s="37">
        <f t="shared" si="10"/>
        <v>152707</v>
      </c>
      <c r="E21" s="37">
        <f t="shared" si="10"/>
        <v>142947</v>
      </c>
      <c r="F21" s="37">
        <f t="shared" si="10"/>
        <v>135920</v>
      </c>
      <c r="G21" s="37">
        <f t="shared" si="10"/>
        <v>149223</v>
      </c>
      <c r="H21" s="37">
        <f t="shared" si="10"/>
        <v>135214</v>
      </c>
      <c r="I21" s="37">
        <f>I22+I23</f>
        <v>123004</v>
      </c>
      <c r="J21" s="37">
        <f>J22+J23</f>
        <v>120555</v>
      </c>
      <c r="K21" s="37">
        <f>K22+K23</f>
        <v>124289</v>
      </c>
      <c r="L21" s="37">
        <f t="shared" si="3"/>
        <v>3734</v>
      </c>
      <c r="M21" s="38">
        <f t="shared" si="4"/>
        <v>3.0973414624030529</v>
      </c>
      <c r="N21" s="91" t="s">
        <v>128</v>
      </c>
    </row>
    <row r="22" spans="1:14" s="7" customFormat="1" ht="16.5" customHeight="1">
      <c r="A22" s="85" t="s">
        <v>105</v>
      </c>
      <c r="B22" s="97">
        <v>125018</v>
      </c>
      <c r="C22" s="78">
        <f t="shared" ref="C22" si="11">SUM(D22:H22)</f>
        <v>553958</v>
      </c>
      <c r="D22" s="97">
        <v>118634</v>
      </c>
      <c r="E22" s="97">
        <v>108446</v>
      </c>
      <c r="F22" s="97">
        <v>102518</v>
      </c>
      <c r="G22" s="98">
        <v>115701</v>
      </c>
      <c r="H22" s="98">
        <v>108659</v>
      </c>
      <c r="I22" s="37">
        <v>99687</v>
      </c>
      <c r="J22" s="37">
        <v>94965</v>
      </c>
      <c r="K22" s="37">
        <v>99289</v>
      </c>
      <c r="L22" s="37">
        <f t="shared" si="3"/>
        <v>4324</v>
      </c>
      <c r="M22" s="38">
        <f t="shared" si="4"/>
        <v>4.5532564629073864</v>
      </c>
      <c r="N22" s="82" t="s">
        <v>127</v>
      </c>
    </row>
    <row r="23" spans="1:14" s="7" customFormat="1" ht="16.5" customHeight="1">
      <c r="A23" s="85" t="s">
        <v>98</v>
      </c>
      <c r="B23" s="97">
        <v>33058</v>
      </c>
      <c r="C23" s="78">
        <f t="shared" si="5"/>
        <v>162053</v>
      </c>
      <c r="D23" s="97">
        <v>34073</v>
      </c>
      <c r="E23" s="97">
        <v>34501</v>
      </c>
      <c r="F23" s="97">
        <v>33402</v>
      </c>
      <c r="G23" s="98">
        <v>33522</v>
      </c>
      <c r="H23" s="98">
        <v>26555</v>
      </c>
      <c r="I23" s="37">
        <v>23317</v>
      </c>
      <c r="J23" s="37">
        <v>25590</v>
      </c>
      <c r="K23" s="37">
        <v>25000</v>
      </c>
      <c r="L23" s="37">
        <f t="shared" si="3"/>
        <v>-590</v>
      </c>
      <c r="M23" s="38">
        <f t="shared" si="4"/>
        <v>-2.3055881203595154</v>
      </c>
      <c r="N23" s="82" t="s">
        <v>119</v>
      </c>
    </row>
    <row r="24" spans="1:14" s="1" customFormat="1" ht="16.5" customHeight="1">
      <c r="A24" s="56" t="s">
        <v>51</v>
      </c>
      <c r="B24" s="78">
        <f>SUM(B25:B26)</f>
        <v>814953</v>
      </c>
      <c r="C24" s="78">
        <f t="shared" si="5"/>
        <v>3532634</v>
      </c>
      <c r="D24" s="78">
        <f>SUM(D25:D26)</f>
        <v>791896</v>
      </c>
      <c r="E24" s="78">
        <f>SUM(E25:E26)</f>
        <v>739162</v>
      </c>
      <c r="F24" s="80">
        <f>SUM(F25:F26)</f>
        <v>703930</v>
      </c>
      <c r="G24" s="58">
        <f>SUM(G25:G26)</f>
        <v>665208</v>
      </c>
      <c r="H24" s="58">
        <f>SUM(H25:H26)</f>
        <v>632438</v>
      </c>
      <c r="I24" s="37">
        <f>I25+I26</f>
        <v>640863</v>
      </c>
      <c r="J24" s="37">
        <f>J25+J26</f>
        <v>654209</v>
      </c>
      <c r="K24" s="37">
        <f>K25+K26</f>
        <v>668552</v>
      </c>
      <c r="L24" s="37">
        <f t="shared" si="3"/>
        <v>14343</v>
      </c>
      <c r="M24" s="38">
        <f t="shared" si="4"/>
        <v>2.1924186307433859</v>
      </c>
      <c r="N24" s="91" t="s">
        <v>151</v>
      </c>
    </row>
    <row r="25" spans="1:14" s="7" customFormat="1" ht="16.5" customHeight="1">
      <c r="A25" s="56" t="s">
        <v>3</v>
      </c>
      <c r="B25" s="78">
        <v>416604</v>
      </c>
      <c r="C25" s="78">
        <f t="shared" si="5"/>
        <v>1882568</v>
      </c>
      <c r="D25" s="78">
        <v>428823</v>
      </c>
      <c r="E25" s="78">
        <v>403096</v>
      </c>
      <c r="F25" s="80">
        <v>377479</v>
      </c>
      <c r="G25" s="58">
        <v>348076</v>
      </c>
      <c r="H25" s="58">
        <v>325094</v>
      </c>
      <c r="I25" s="37">
        <v>319126</v>
      </c>
      <c r="J25" s="37">
        <v>317673</v>
      </c>
      <c r="K25" s="37">
        <v>311410</v>
      </c>
      <c r="L25" s="37">
        <f t="shared" si="3"/>
        <v>-6263</v>
      </c>
      <c r="M25" s="38">
        <f t="shared" si="4"/>
        <v>-1.9715241773773662</v>
      </c>
      <c r="N25" s="82" t="s">
        <v>150</v>
      </c>
    </row>
    <row r="26" spans="1:14" s="7" customFormat="1" ht="16.5" customHeight="1">
      <c r="A26" s="56" t="s">
        <v>4</v>
      </c>
      <c r="B26" s="78">
        <v>398349</v>
      </c>
      <c r="C26" s="78">
        <f t="shared" si="5"/>
        <v>1650066</v>
      </c>
      <c r="D26" s="78">
        <v>363073</v>
      </c>
      <c r="E26" s="78">
        <v>336066</v>
      </c>
      <c r="F26" s="80">
        <v>326451</v>
      </c>
      <c r="G26" s="58">
        <v>317132</v>
      </c>
      <c r="H26" s="58">
        <v>307344</v>
      </c>
      <c r="I26" s="37">
        <v>321737</v>
      </c>
      <c r="J26" s="37">
        <v>336536</v>
      </c>
      <c r="K26" s="37">
        <v>357142</v>
      </c>
      <c r="L26" s="37">
        <f t="shared" si="3"/>
        <v>20606</v>
      </c>
      <c r="M26" s="38">
        <f t="shared" si="4"/>
        <v>6.122970499441367</v>
      </c>
      <c r="N26" s="82" t="s">
        <v>143</v>
      </c>
    </row>
    <row r="27" spans="1:14" s="3" customFormat="1" ht="16.5" customHeight="1">
      <c r="A27" s="56" t="s">
        <v>52</v>
      </c>
      <c r="B27" s="78">
        <v>2426</v>
      </c>
      <c r="C27" s="78">
        <f t="shared" si="5"/>
        <v>8957</v>
      </c>
      <c r="D27" s="78">
        <v>1585</v>
      </c>
      <c r="E27" s="78">
        <v>1836</v>
      </c>
      <c r="F27" s="80">
        <v>2101</v>
      </c>
      <c r="G27" s="58">
        <v>1729</v>
      </c>
      <c r="H27" s="58">
        <v>1706</v>
      </c>
      <c r="I27" s="37">
        <v>1769</v>
      </c>
      <c r="J27" s="37">
        <v>2162</v>
      </c>
      <c r="K27" s="37">
        <v>2459</v>
      </c>
      <c r="L27" s="37">
        <f t="shared" si="3"/>
        <v>297</v>
      </c>
      <c r="M27" s="38">
        <f t="shared" si="4"/>
        <v>13.737280296022202</v>
      </c>
      <c r="N27" s="58"/>
    </row>
    <row r="28" spans="1:14" s="3" customFormat="1" ht="16.5" customHeight="1">
      <c r="A28" s="56" t="s">
        <v>53</v>
      </c>
      <c r="B28" s="78">
        <v>242987</v>
      </c>
      <c r="C28" s="78">
        <f t="shared" si="5"/>
        <v>1805810</v>
      </c>
      <c r="D28" s="78">
        <v>299037</v>
      </c>
      <c r="E28" s="78">
        <v>374737</v>
      </c>
      <c r="F28" s="80">
        <v>390541</v>
      </c>
      <c r="G28" s="58">
        <v>383902</v>
      </c>
      <c r="H28" s="58">
        <v>357593</v>
      </c>
      <c r="I28" s="37">
        <v>355392</v>
      </c>
      <c r="J28" s="37">
        <v>349272</v>
      </c>
      <c r="K28" s="37">
        <v>371287</v>
      </c>
      <c r="L28" s="37">
        <f t="shared" si="3"/>
        <v>22015</v>
      </c>
      <c r="M28" s="38">
        <f t="shared" si="4"/>
        <v>6.3031104697771356</v>
      </c>
      <c r="N28" s="91" t="s">
        <v>157</v>
      </c>
    </row>
    <row r="29" spans="1:14" s="1" customFormat="1" ht="16.5" customHeight="1">
      <c r="A29" s="56" t="s">
        <v>54</v>
      </c>
      <c r="B29" s="78">
        <v>67</v>
      </c>
      <c r="C29" s="78">
        <f t="shared" si="5"/>
        <v>192</v>
      </c>
      <c r="D29" s="78">
        <v>61</v>
      </c>
      <c r="E29" s="78">
        <v>33</v>
      </c>
      <c r="F29" s="80">
        <v>8</v>
      </c>
      <c r="G29" s="58">
        <v>10</v>
      </c>
      <c r="H29" s="58">
        <v>80</v>
      </c>
      <c r="I29" s="37">
        <v>92</v>
      </c>
      <c r="J29" s="37">
        <v>68</v>
      </c>
      <c r="K29" s="37">
        <v>45</v>
      </c>
      <c r="L29" s="37">
        <f t="shared" si="3"/>
        <v>-23</v>
      </c>
      <c r="M29" s="38">
        <f t="shared" si="4"/>
        <v>-33.82352941176471</v>
      </c>
      <c r="N29" s="58"/>
    </row>
    <row r="30" spans="1:14" s="3" customFormat="1" ht="16.5" customHeight="1">
      <c r="A30" s="56" t="s">
        <v>55</v>
      </c>
      <c r="B30" s="78">
        <v>75284</v>
      </c>
      <c r="C30" s="78">
        <f t="shared" si="5"/>
        <v>94310</v>
      </c>
      <c r="D30" s="78">
        <v>80360</v>
      </c>
      <c r="E30" s="78">
        <v>7175</v>
      </c>
      <c r="F30" s="80">
        <v>1239</v>
      </c>
      <c r="G30" s="58">
        <v>1746</v>
      </c>
      <c r="H30" s="58">
        <v>3790</v>
      </c>
      <c r="I30" s="37">
        <v>4100</v>
      </c>
      <c r="J30" s="37">
        <v>4224</v>
      </c>
      <c r="K30" s="37">
        <v>4123</v>
      </c>
      <c r="L30" s="37">
        <f t="shared" si="3"/>
        <v>-101</v>
      </c>
      <c r="M30" s="38">
        <f t="shared" si="4"/>
        <v>-2.3910984848484849</v>
      </c>
      <c r="N30" s="89" t="s">
        <v>161</v>
      </c>
    </row>
    <row r="31" spans="1:14" s="3" customFormat="1" ht="16.5" customHeight="1">
      <c r="A31" s="56" t="s">
        <v>56</v>
      </c>
      <c r="B31" s="78">
        <v>80408</v>
      </c>
      <c r="C31" s="78">
        <f t="shared" si="5"/>
        <v>236622</v>
      </c>
      <c r="D31" s="78">
        <v>48224</v>
      </c>
      <c r="E31" s="78">
        <v>47087</v>
      </c>
      <c r="F31" s="80">
        <v>69973</v>
      </c>
      <c r="G31" s="58">
        <v>35647</v>
      </c>
      <c r="H31" s="58">
        <v>35691</v>
      </c>
      <c r="I31" s="37">
        <v>49842</v>
      </c>
      <c r="J31" s="37">
        <v>42876</v>
      </c>
      <c r="K31" s="37">
        <v>37295</v>
      </c>
      <c r="L31" s="37">
        <f t="shared" si="3"/>
        <v>-5581</v>
      </c>
      <c r="M31" s="38">
        <f t="shared" si="4"/>
        <v>-13.016606026681593</v>
      </c>
      <c r="N31" s="50" t="s">
        <v>165</v>
      </c>
    </row>
    <row r="32" spans="1:14" s="1" customFormat="1" ht="16.5" customHeight="1">
      <c r="A32" s="56" t="s">
        <v>15</v>
      </c>
      <c r="B32" s="78">
        <v>6693</v>
      </c>
      <c r="C32" s="78">
        <f t="shared" si="5"/>
        <v>44007</v>
      </c>
      <c r="D32" s="78">
        <v>3139</v>
      </c>
      <c r="E32" s="78">
        <v>2998</v>
      </c>
      <c r="F32" s="80">
        <v>25981</v>
      </c>
      <c r="G32" s="58">
        <v>6585</v>
      </c>
      <c r="H32" s="58">
        <v>5304</v>
      </c>
      <c r="I32" s="37">
        <v>5651</v>
      </c>
      <c r="J32" s="37">
        <v>4662</v>
      </c>
      <c r="K32" s="37">
        <v>3728</v>
      </c>
      <c r="L32" s="37">
        <f t="shared" si="3"/>
        <v>-934</v>
      </c>
      <c r="M32" s="38">
        <f t="shared" si="4"/>
        <v>-20.034320034320036</v>
      </c>
      <c r="N32" s="58"/>
    </row>
    <row r="33" spans="1:14" s="15" customFormat="1" ht="58.5" customHeight="1">
      <c r="A33" s="161" t="s">
        <v>213</v>
      </c>
      <c r="B33" s="161"/>
      <c r="C33" s="161"/>
      <c r="D33" s="161"/>
      <c r="E33" s="161"/>
      <c r="F33" s="161"/>
      <c r="G33" s="162"/>
      <c r="H33" s="162"/>
      <c r="I33" s="162"/>
      <c r="J33" s="162"/>
      <c r="K33" s="162"/>
      <c r="L33" s="162"/>
      <c r="M33" s="162"/>
      <c r="N33" s="162"/>
    </row>
  </sheetData>
  <mergeCells count="7">
    <mergeCell ref="A33:N33"/>
    <mergeCell ref="A2:A3"/>
    <mergeCell ref="I2:M2"/>
    <mergeCell ref="N2:N3"/>
    <mergeCell ref="B2:B3"/>
    <mergeCell ref="C2:C3"/>
    <mergeCell ref="D2:H2"/>
  </mergeCells>
  <phoneticPr fontId="2" type="noConversion"/>
  <pageMargins left="0.74803149606299213" right="0.35433070866141736" top="0.78740157480314965" bottom="0.59055118110236227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8"/>
  <sheetViews>
    <sheetView showZeros="0" workbookViewId="0">
      <selection activeCell="A2" sqref="A2:A3"/>
    </sheetView>
  </sheetViews>
  <sheetFormatPr defaultRowHeight="14.25"/>
  <cols>
    <col min="1" max="1" width="23.625" customWidth="1"/>
    <col min="2" max="5" width="9.625" customWidth="1"/>
    <col min="6" max="6" width="9.625" style="25" customWidth="1"/>
    <col min="7" max="12" width="9.625" style="19" customWidth="1"/>
    <col min="13" max="13" width="25.625" style="24" customWidth="1"/>
  </cols>
  <sheetData>
    <row r="1" spans="1:13" s="1" customFormat="1" ht="21.75" customHeight="1">
      <c r="A1" s="41" t="s">
        <v>60</v>
      </c>
      <c r="B1" s="41"/>
      <c r="C1" s="41"/>
      <c r="D1" s="41"/>
      <c r="E1" s="41"/>
      <c r="F1" s="45"/>
      <c r="G1" s="45"/>
      <c r="H1" s="46"/>
      <c r="I1" s="46"/>
      <c r="J1" s="46"/>
      <c r="K1" s="46"/>
      <c r="L1" s="46"/>
      <c r="M1" s="42" t="s">
        <v>45</v>
      </c>
    </row>
    <row r="2" spans="1:13" s="1" customFormat="1" ht="30" customHeight="1">
      <c r="A2" s="134"/>
      <c r="B2" s="141" t="s">
        <v>78</v>
      </c>
      <c r="C2" s="143" t="s">
        <v>92</v>
      </c>
      <c r="D2" s="144"/>
      <c r="E2" s="144"/>
      <c r="F2" s="144"/>
      <c r="G2" s="145"/>
      <c r="H2" s="151" t="s">
        <v>112</v>
      </c>
      <c r="I2" s="151"/>
      <c r="J2" s="151"/>
      <c r="K2" s="152"/>
      <c r="L2" s="151"/>
      <c r="M2" s="153" t="s">
        <v>46</v>
      </c>
    </row>
    <row r="3" spans="1:13" s="1" customFormat="1" ht="36.75" customHeight="1">
      <c r="A3" s="135"/>
      <c r="B3" s="142"/>
      <c r="C3" s="83" t="s">
        <v>79</v>
      </c>
      <c r="D3" s="83" t="s">
        <v>80</v>
      </c>
      <c r="E3" s="83" t="s">
        <v>81</v>
      </c>
      <c r="F3" s="83" t="s">
        <v>75</v>
      </c>
      <c r="G3" s="83" t="s">
        <v>76</v>
      </c>
      <c r="H3" s="86" t="s">
        <v>93</v>
      </c>
      <c r="I3" s="100" t="s">
        <v>104</v>
      </c>
      <c r="J3" s="108" t="s">
        <v>114</v>
      </c>
      <c r="K3" s="53" t="s">
        <v>97</v>
      </c>
      <c r="L3" s="53" t="s">
        <v>47</v>
      </c>
      <c r="M3" s="154"/>
    </row>
    <row r="4" spans="1:13" s="3" customFormat="1" ht="20.100000000000001" customHeight="1">
      <c r="A4" s="54" t="s">
        <v>48</v>
      </c>
      <c r="B4" s="66">
        <f>B5+B12+B17+B20+B21+B22+B23+B24</f>
        <v>362612</v>
      </c>
      <c r="C4" s="66">
        <f t="shared" ref="C4:E4" si="0">C5+C12+C17+C20+C21+C22+C23+C24</f>
        <v>371080</v>
      </c>
      <c r="D4" s="66">
        <f t="shared" si="0"/>
        <v>381243</v>
      </c>
      <c r="E4" s="66">
        <f t="shared" si="0"/>
        <v>391135</v>
      </c>
      <c r="F4" s="66">
        <f>F5+F12+F17+F20+F21+F22+F23+F24</f>
        <v>398307</v>
      </c>
      <c r="G4" s="66">
        <f>G5+G12+G17+G20+G21+G22+G23+G24</f>
        <v>406484</v>
      </c>
      <c r="H4" s="37">
        <f>H5+H12+H17+H20+H21+H22+H23+H24</f>
        <v>416965</v>
      </c>
      <c r="I4" s="37">
        <f>I5+I12+I17+I20+I21+I22+I23+I24</f>
        <v>426633</v>
      </c>
      <c r="J4" s="37">
        <f>J5+J12+J17+J20+J21+J22+J23+J24</f>
        <v>437905</v>
      </c>
      <c r="K4" s="37">
        <f>J4-I4</f>
        <v>11272</v>
      </c>
      <c r="L4" s="38">
        <f>K4/I4*100</f>
        <v>2.6420834768993493</v>
      </c>
      <c r="M4" s="93" t="s">
        <v>189</v>
      </c>
    </row>
    <row r="5" spans="1:13" s="3" customFormat="1" ht="20.100000000000001" customHeight="1">
      <c r="A5" s="56" t="s">
        <v>61</v>
      </c>
      <c r="B5" s="78">
        <f t="shared" ref="B5:G5" si="1">B6+B10</f>
        <v>50140</v>
      </c>
      <c r="C5" s="78">
        <f t="shared" si="1"/>
        <v>51892</v>
      </c>
      <c r="D5" s="78">
        <f t="shared" si="1"/>
        <v>54144</v>
      </c>
      <c r="E5" s="80">
        <f t="shared" si="1"/>
        <v>54989</v>
      </c>
      <c r="F5" s="58">
        <f t="shared" si="1"/>
        <v>56603</v>
      </c>
      <c r="G5" s="58">
        <f t="shared" si="1"/>
        <v>57487</v>
      </c>
      <c r="H5" s="37">
        <f>H6+H10</f>
        <v>58631</v>
      </c>
      <c r="I5" s="37">
        <f>I6+I10</f>
        <v>59606</v>
      </c>
      <c r="J5" s="37">
        <f>J6+J10</f>
        <v>60679</v>
      </c>
      <c r="K5" s="37">
        <f t="shared" ref="K5:K25" si="2">J5-I5</f>
        <v>1073</v>
      </c>
      <c r="L5" s="38">
        <f t="shared" ref="L5:L25" si="3">K5/I5*100</f>
        <v>1.8001543468778309</v>
      </c>
      <c r="M5" s="65" t="s">
        <v>188</v>
      </c>
    </row>
    <row r="6" spans="1:13" s="1" customFormat="1" ht="20.100000000000001" customHeight="1">
      <c r="A6" s="56" t="s">
        <v>62</v>
      </c>
      <c r="B6" s="31">
        <v>48356</v>
      </c>
      <c r="C6" s="31">
        <v>50119</v>
      </c>
      <c r="D6" s="31">
        <v>52932</v>
      </c>
      <c r="E6" s="81">
        <f t="shared" ref="E6:J6" si="4">E7+E9</f>
        <v>53790</v>
      </c>
      <c r="F6" s="63">
        <f t="shared" si="4"/>
        <v>55406</v>
      </c>
      <c r="G6" s="63">
        <f t="shared" si="4"/>
        <v>56283</v>
      </c>
      <c r="H6" s="37">
        <f t="shared" si="4"/>
        <v>57453</v>
      </c>
      <c r="I6" s="37">
        <f t="shared" si="4"/>
        <v>58388</v>
      </c>
      <c r="J6" s="37">
        <f t="shared" si="4"/>
        <v>59521</v>
      </c>
      <c r="K6" s="37">
        <f t="shared" si="2"/>
        <v>1133</v>
      </c>
      <c r="L6" s="38">
        <f t="shared" si="3"/>
        <v>1.9404672192916355</v>
      </c>
      <c r="M6" s="89" t="s">
        <v>188</v>
      </c>
    </row>
    <row r="7" spans="1:13" s="1" customFormat="1" ht="20.100000000000001" customHeight="1">
      <c r="A7" s="56" t="s">
        <v>63</v>
      </c>
      <c r="B7" s="78">
        <v>35399</v>
      </c>
      <c r="C7" s="78">
        <v>35767</v>
      </c>
      <c r="D7" s="78">
        <v>37691</v>
      </c>
      <c r="E7" s="80">
        <v>37998</v>
      </c>
      <c r="F7" s="58">
        <v>39168</v>
      </c>
      <c r="G7" s="58">
        <v>39208</v>
      </c>
      <c r="H7" s="37">
        <v>39655</v>
      </c>
      <c r="I7" s="37">
        <v>39949</v>
      </c>
      <c r="J7" s="37">
        <v>40682</v>
      </c>
      <c r="K7" s="37">
        <f t="shared" si="2"/>
        <v>733</v>
      </c>
      <c r="L7" s="38">
        <f t="shared" si="3"/>
        <v>1.8348394202608327</v>
      </c>
      <c r="M7" s="89"/>
    </row>
    <row r="8" spans="1:13" s="1" customFormat="1" ht="20.100000000000001" customHeight="1">
      <c r="A8" s="56" t="s">
        <v>64</v>
      </c>
      <c r="B8" s="78">
        <v>5688</v>
      </c>
      <c r="C8" s="78">
        <v>6022</v>
      </c>
      <c r="D8" s="78">
        <v>6573</v>
      </c>
      <c r="E8" s="80">
        <v>5776</v>
      </c>
      <c r="F8" s="58">
        <v>6130</v>
      </c>
      <c r="G8" s="58">
        <v>6071</v>
      </c>
      <c r="H8" s="37">
        <v>6148</v>
      </c>
      <c r="I8" s="37">
        <v>6024</v>
      </c>
      <c r="J8" s="37">
        <v>6045</v>
      </c>
      <c r="K8" s="37">
        <f t="shared" si="2"/>
        <v>21</v>
      </c>
      <c r="L8" s="38">
        <f t="shared" si="3"/>
        <v>0.348605577689243</v>
      </c>
      <c r="M8" s="89"/>
    </row>
    <row r="9" spans="1:13" s="1" customFormat="1" ht="20.100000000000001" customHeight="1">
      <c r="A9" s="56" t="s">
        <v>65</v>
      </c>
      <c r="B9" s="78">
        <v>12957</v>
      </c>
      <c r="C9" s="78">
        <v>14352</v>
      </c>
      <c r="D9" s="78">
        <v>15241</v>
      </c>
      <c r="E9" s="80">
        <v>15792</v>
      </c>
      <c r="F9" s="58">
        <v>16238</v>
      </c>
      <c r="G9" s="58">
        <v>17075</v>
      </c>
      <c r="H9" s="37">
        <v>17798</v>
      </c>
      <c r="I9" s="37">
        <v>18439</v>
      </c>
      <c r="J9" s="37">
        <v>18839</v>
      </c>
      <c r="K9" s="37">
        <f t="shared" si="2"/>
        <v>400</v>
      </c>
      <c r="L9" s="38">
        <f t="shared" si="3"/>
        <v>2.1693150387765066</v>
      </c>
      <c r="M9" s="92"/>
    </row>
    <row r="10" spans="1:13" s="1" customFormat="1" ht="20.100000000000001" customHeight="1">
      <c r="A10" s="56" t="s">
        <v>66</v>
      </c>
      <c r="B10" s="78">
        <v>1784</v>
      </c>
      <c r="C10" s="78">
        <v>1773</v>
      </c>
      <c r="D10" s="78">
        <v>1212</v>
      </c>
      <c r="E10" s="80">
        <v>1199</v>
      </c>
      <c r="F10" s="58">
        <v>1197</v>
      </c>
      <c r="G10" s="58">
        <v>1204</v>
      </c>
      <c r="H10" s="37">
        <v>1178</v>
      </c>
      <c r="I10" s="37">
        <v>1218</v>
      </c>
      <c r="J10" s="37">
        <v>1158</v>
      </c>
      <c r="K10" s="37">
        <f t="shared" si="2"/>
        <v>-60</v>
      </c>
      <c r="L10" s="38">
        <f t="shared" si="3"/>
        <v>-4.9261083743842367</v>
      </c>
      <c r="M10" s="65"/>
    </row>
    <row r="11" spans="1:13" s="1" customFormat="1" ht="20.100000000000001" customHeight="1">
      <c r="A11" s="32" t="s">
        <v>13</v>
      </c>
      <c r="B11" s="96" t="s">
        <v>86</v>
      </c>
      <c r="C11" s="96" t="s">
        <v>86</v>
      </c>
      <c r="D11" s="96" t="s">
        <v>86</v>
      </c>
      <c r="E11" s="96" t="s">
        <v>86</v>
      </c>
      <c r="F11" s="96" t="s">
        <v>86</v>
      </c>
      <c r="G11" s="96" t="s">
        <v>86</v>
      </c>
      <c r="H11" s="96" t="s">
        <v>86</v>
      </c>
      <c r="I11" s="101" t="s">
        <v>86</v>
      </c>
      <c r="J11" s="110" t="s">
        <v>86</v>
      </c>
      <c r="K11" s="37"/>
      <c r="L11" s="38"/>
      <c r="M11" s="65"/>
    </row>
    <row r="12" spans="1:13" s="1" customFormat="1" ht="20.100000000000001" customHeight="1">
      <c r="A12" s="61" t="s">
        <v>67</v>
      </c>
      <c r="B12" s="31">
        <f t="shared" ref="B12:G12" si="5">SUM(B13:B14)</f>
        <v>148698</v>
      </c>
      <c r="C12" s="31">
        <f t="shared" si="5"/>
        <v>156855</v>
      </c>
      <c r="D12" s="31">
        <f t="shared" si="5"/>
        <v>156687</v>
      </c>
      <c r="E12" s="81">
        <f t="shared" si="5"/>
        <v>157662</v>
      </c>
      <c r="F12" s="63">
        <f t="shared" si="5"/>
        <v>157482</v>
      </c>
      <c r="G12" s="63">
        <f t="shared" si="5"/>
        <v>156342</v>
      </c>
      <c r="H12" s="37">
        <f>H13+H14</f>
        <v>154968</v>
      </c>
      <c r="I12" s="37">
        <f>I13+I14</f>
        <v>155181</v>
      </c>
      <c r="J12" s="37">
        <f>J13+J14</f>
        <v>156695</v>
      </c>
      <c r="K12" s="37">
        <f t="shared" si="2"/>
        <v>1514</v>
      </c>
      <c r="L12" s="38">
        <f t="shared" si="3"/>
        <v>0.97563490375754769</v>
      </c>
      <c r="M12" s="112" t="s">
        <v>139</v>
      </c>
    </row>
    <row r="13" spans="1:13" s="3" customFormat="1" ht="37.5" customHeight="1">
      <c r="A13" s="56" t="s">
        <v>0</v>
      </c>
      <c r="B13" s="78">
        <v>124404</v>
      </c>
      <c r="C13" s="78">
        <v>132969</v>
      </c>
      <c r="D13" s="78">
        <v>133154</v>
      </c>
      <c r="E13" s="80">
        <v>133838</v>
      </c>
      <c r="F13" s="58">
        <v>133288</v>
      </c>
      <c r="G13" s="58">
        <v>133092</v>
      </c>
      <c r="H13" s="37">
        <v>132304</v>
      </c>
      <c r="I13" s="37">
        <v>132388</v>
      </c>
      <c r="J13" s="37">
        <v>134116</v>
      </c>
      <c r="K13" s="37">
        <f t="shared" si="2"/>
        <v>1728</v>
      </c>
      <c r="L13" s="38">
        <f t="shared" si="3"/>
        <v>1.3052542526512978</v>
      </c>
      <c r="M13" s="49" t="s">
        <v>138</v>
      </c>
    </row>
    <row r="14" spans="1:13" s="7" customFormat="1" ht="20.100000000000001" customHeight="1">
      <c r="A14" s="68" t="s">
        <v>68</v>
      </c>
      <c r="B14" s="78">
        <f>B15+B16</f>
        <v>24294</v>
      </c>
      <c r="C14" s="78">
        <f t="shared" ref="C14:H14" si="6">C15+C16</f>
        <v>23886</v>
      </c>
      <c r="D14" s="78">
        <f t="shared" si="6"/>
        <v>23533</v>
      </c>
      <c r="E14" s="78">
        <f t="shared" si="6"/>
        <v>23824</v>
      </c>
      <c r="F14" s="78">
        <f t="shared" si="6"/>
        <v>24194</v>
      </c>
      <c r="G14" s="78">
        <f t="shared" si="6"/>
        <v>23250</v>
      </c>
      <c r="H14" s="78">
        <f t="shared" si="6"/>
        <v>22664</v>
      </c>
      <c r="I14" s="78">
        <f t="shared" ref="I14:J14" si="7">I15+I16</f>
        <v>22793</v>
      </c>
      <c r="J14" s="78">
        <f t="shared" si="7"/>
        <v>22579</v>
      </c>
      <c r="K14" s="37">
        <f t="shared" si="2"/>
        <v>-214</v>
      </c>
      <c r="L14" s="38">
        <f t="shared" si="3"/>
        <v>-0.93888474531654453</v>
      </c>
      <c r="M14" s="112" t="s">
        <v>130</v>
      </c>
    </row>
    <row r="15" spans="1:13" s="7" customFormat="1" ht="20.100000000000001" customHeight="1">
      <c r="A15" s="85" t="s">
        <v>105</v>
      </c>
      <c r="B15" s="78">
        <v>19171</v>
      </c>
      <c r="C15" s="78">
        <v>18307</v>
      </c>
      <c r="D15" s="78">
        <v>17964</v>
      </c>
      <c r="E15" s="80">
        <v>18594</v>
      </c>
      <c r="F15" s="58">
        <v>19022</v>
      </c>
      <c r="G15" s="58">
        <v>18669</v>
      </c>
      <c r="H15" s="37">
        <v>18074</v>
      </c>
      <c r="I15" s="37">
        <v>18156</v>
      </c>
      <c r="J15" s="37">
        <v>17979</v>
      </c>
      <c r="K15" s="37">
        <f t="shared" si="2"/>
        <v>-177</v>
      </c>
      <c r="L15" s="38">
        <f t="shared" si="3"/>
        <v>-0.97488433575677469</v>
      </c>
      <c r="M15" s="84" t="s">
        <v>129</v>
      </c>
    </row>
    <row r="16" spans="1:13" s="7" customFormat="1" ht="20.100000000000001" customHeight="1">
      <c r="A16" s="85" t="s">
        <v>98</v>
      </c>
      <c r="B16" s="78">
        <v>5123</v>
      </c>
      <c r="C16" s="78">
        <v>5579</v>
      </c>
      <c r="D16" s="78">
        <v>5569</v>
      </c>
      <c r="E16" s="80">
        <v>5230</v>
      </c>
      <c r="F16" s="58">
        <v>5172</v>
      </c>
      <c r="G16" s="58">
        <v>4581</v>
      </c>
      <c r="H16" s="37">
        <v>4590</v>
      </c>
      <c r="I16" s="37">
        <v>4637</v>
      </c>
      <c r="J16" s="37">
        <v>4600</v>
      </c>
      <c r="K16" s="37">
        <f t="shared" si="2"/>
        <v>-37</v>
      </c>
      <c r="L16" s="38">
        <f t="shared" si="3"/>
        <v>-0.7979296959240888</v>
      </c>
      <c r="M16" s="84" t="s">
        <v>120</v>
      </c>
    </row>
    <row r="17" spans="1:13" s="7" customFormat="1" ht="20.100000000000001" customHeight="1">
      <c r="A17" s="56" t="s">
        <v>69</v>
      </c>
      <c r="B17" s="78">
        <v>125859</v>
      </c>
      <c r="C17" s="78">
        <v>116397</v>
      </c>
      <c r="D17" s="78">
        <v>115394</v>
      </c>
      <c r="E17" s="80">
        <f t="shared" ref="E17:J17" si="8">E19</f>
        <v>116804</v>
      </c>
      <c r="F17" s="58">
        <f t="shared" si="8"/>
        <v>117680</v>
      </c>
      <c r="G17" s="58">
        <f t="shared" si="8"/>
        <v>118812</v>
      </c>
      <c r="H17" s="37">
        <f t="shared" si="8"/>
        <v>121753</v>
      </c>
      <c r="I17" s="37">
        <f t="shared" si="8"/>
        <v>123840</v>
      </c>
      <c r="J17" s="37">
        <f t="shared" si="8"/>
        <v>124432</v>
      </c>
      <c r="K17" s="37">
        <f t="shared" si="2"/>
        <v>592</v>
      </c>
      <c r="L17" s="38">
        <f t="shared" si="3"/>
        <v>0.47803617571059431</v>
      </c>
      <c r="M17" s="65" t="s">
        <v>152</v>
      </c>
    </row>
    <row r="18" spans="1:13" s="3" customFormat="1" ht="20.100000000000001" customHeight="1">
      <c r="A18" s="56" t="s">
        <v>3</v>
      </c>
      <c r="B18" s="96" t="s">
        <v>86</v>
      </c>
      <c r="C18" s="96" t="s">
        <v>86</v>
      </c>
      <c r="D18" s="96" t="s">
        <v>86</v>
      </c>
      <c r="E18" s="96" t="s">
        <v>86</v>
      </c>
      <c r="F18" s="96" t="s">
        <v>86</v>
      </c>
      <c r="G18" s="96" t="s">
        <v>86</v>
      </c>
      <c r="H18" s="96" t="s">
        <v>86</v>
      </c>
      <c r="I18" s="101" t="s">
        <v>86</v>
      </c>
      <c r="J18" s="119" t="s">
        <v>86</v>
      </c>
      <c r="K18" s="37"/>
      <c r="L18" s="38"/>
      <c r="M18" s="64" t="s">
        <v>115</v>
      </c>
    </row>
    <row r="19" spans="1:13" s="7" customFormat="1" ht="37.5" customHeight="1">
      <c r="A19" s="56" t="s">
        <v>4</v>
      </c>
      <c r="B19" s="78">
        <v>125859</v>
      </c>
      <c r="C19" s="78">
        <v>116397</v>
      </c>
      <c r="D19" s="78">
        <v>115394</v>
      </c>
      <c r="E19" s="80">
        <v>116804</v>
      </c>
      <c r="F19" s="58">
        <v>117680</v>
      </c>
      <c r="G19" s="58">
        <v>118812</v>
      </c>
      <c r="H19" s="37">
        <v>121753</v>
      </c>
      <c r="I19" s="37">
        <v>123840</v>
      </c>
      <c r="J19" s="37">
        <v>124432</v>
      </c>
      <c r="K19" s="37">
        <f t="shared" si="2"/>
        <v>592</v>
      </c>
      <c r="L19" s="38">
        <f t="shared" si="3"/>
        <v>0.47803617571059431</v>
      </c>
      <c r="M19" s="48" t="s">
        <v>144</v>
      </c>
    </row>
    <row r="20" spans="1:13" s="7" customFormat="1" ht="20.100000000000001" customHeight="1">
      <c r="A20" s="61" t="s">
        <v>70</v>
      </c>
      <c r="B20" s="78">
        <v>846</v>
      </c>
      <c r="C20" s="78">
        <v>895</v>
      </c>
      <c r="D20" s="78">
        <v>927</v>
      </c>
      <c r="E20" s="80">
        <v>971</v>
      </c>
      <c r="F20" s="58">
        <v>986</v>
      </c>
      <c r="G20" s="58">
        <v>997</v>
      </c>
      <c r="H20" s="37">
        <v>1028</v>
      </c>
      <c r="I20" s="37">
        <v>1058</v>
      </c>
      <c r="J20" s="37">
        <v>1093</v>
      </c>
      <c r="K20" s="37">
        <f t="shared" si="2"/>
        <v>35</v>
      </c>
      <c r="L20" s="38">
        <f t="shared" si="3"/>
        <v>3.3081285444234401</v>
      </c>
      <c r="M20" s="89"/>
    </row>
    <row r="21" spans="1:13" s="3" customFormat="1" ht="20.100000000000001" customHeight="1">
      <c r="A21" s="61" t="s">
        <v>71</v>
      </c>
      <c r="B21" s="78">
        <v>35701</v>
      </c>
      <c r="C21" s="78">
        <v>43725</v>
      </c>
      <c r="D21" s="78">
        <v>52971</v>
      </c>
      <c r="E21" s="80">
        <v>59744</v>
      </c>
      <c r="F21" s="58">
        <v>64693</v>
      </c>
      <c r="G21" s="58">
        <v>71864</v>
      </c>
      <c r="H21" s="37">
        <v>79479</v>
      </c>
      <c r="I21" s="37">
        <v>86163</v>
      </c>
      <c r="J21" s="37">
        <v>94281</v>
      </c>
      <c r="K21" s="37">
        <f t="shared" si="2"/>
        <v>8118</v>
      </c>
      <c r="L21" s="38">
        <f t="shared" si="3"/>
        <v>9.4216775181922632</v>
      </c>
      <c r="M21" s="112" t="s">
        <v>158</v>
      </c>
    </row>
    <row r="22" spans="1:13" s="3" customFormat="1" ht="20.100000000000001" customHeight="1">
      <c r="A22" s="56" t="s">
        <v>54</v>
      </c>
      <c r="B22" s="78">
        <v>75</v>
      </c>
      <c r="C22" s="78">
        <v>56</v>
      </c>
      <c r="D22" s="78">
        <v>55</v>
      </c>
      <c r="E22" s="80">
        <v>33</v>
      </c>
      <c r="F22" s="58">
        <v>28</v>
      </c>
      <c r="G22" s="58">
        <v>28</v>
      </c>
      <c r="H22" s="37">
        <v>23</v>
      </c>
      <c r="I22" s="37">
        <v>26</v>
      </c>
      <c r="J22" s="37">
        <v>24</v>
      </c>
      <c r="K22" s="37">
        <f t="shared" si="2"/>
        <v>-2</v>
      </c>
      <c r="L22" s="38">
        <f t="shared" si="3"/>
        <v>-7.6923076923076925</v>
      </c>
      <c r="M22" s="89"/>
    </row>
    <row r="23" spans="1:13" s="3" customFormat="1" ht="20.100000000000001" customHeight="1">
      <c r="A23" s="56" t="s">
        <v>55</v>
      </c>
      <c r="B23" s="31">
        <v>289</v>
      </c>
      <c r="C23" s="31">
        <v>308</v>
      </c>
      <c r="D23" s="31">
        <v>189</v>
      </c>
      <c r="E23" s="81">
        <v>44</v>
      </c>
      <c r="F23" s="63">
        <v>41</v>
      </c>
      <c r="G23" s="63">
        <v>168</v>
      </c>
      <c r="H23" s="37">
        <v>126</v>
      </c>
      <c r="I23" s="37">
        <v>59</v>
      </c>
      <c r="J23" s="37">
        <v>49</v>
      </c>
      <c r="K23" s="37">
        <f t="shared" si="2"/>
        <v>-10</v>
      </c>
      <c r="L23" s="38">
        <f t="shared" si="3"/>
        <v>-16.949152542372879</v>
      </c>
      <c r="M23" s="89"/>
    </row>
    <row r="24" spans="1:13" s="3" customFormat="1" ht="20.100000000000001" customHeight="1">
      <c r="A24" s="56" t="s">
        <v>56</v>
      </c>
      <c r="B24" s="78">
        <v>1004</v>
      </c>
      <c r="C24" s="78">
        <v>952</v>
      </c>
      <c r="D24" s="78">
        <v>876</v>
      </c>
      <c r="E24" s="80">
        <v>888</v>
      </c>
      <c r="F24" s="58">
        <v>794</v>
      </c>
      <c r="G24" s="58">
        <v>786</v>
      </c>
      <c r="H24" s="37">
        <v>957</v>
      </c>
      <c r="I24" s="37">
        <v>700</v>
      </c>
      <c r="J24" s="37">
        <v>652</v>
      </c>
      <c r="K24" s="37">
        <f t="shared" si="2"/>
        <v>-48</v>
      </c>
      <c r="L24" s="38">
        <f t="shared" si="3"/>
        <v>-6.8571428571428577</v>
      </c>
      <c r="M24" s="50" t="s">
        <v>166</v>
      </c>
    </row>
    <row r="25" spans="1:13" s="3" customFormat="1" ht="20.100000000000001" customHeight="1">
      <c r="A25" s="56" t="s">
        <v>1</v>
      </c>
      <c r="B25" s="78">
        <v>407</v>
      </c>
      <c r="C25" s="78">
        <v>354</v>
      </c>
      <c r="D25" s="78">
        <v>304</v>
      </c>
      <c r="E25" s="80">
        <v>393</v>
      </c>
      <c r="F25" s="58">
        <v>308</v>
      </c>
      <c r="G25" s="58">
        <v>272</v>
      </c>
      <c r="H25" s="37">
        <v>281</v>
      </c>
      <c r="I25" s="37">
        <v>171</v>
      </c>
      <c r="J25" s="37">
        <v>163</v>
      </c>
      <c r="K25" s="37">
        <f t="shared" si="2"/>
        <v>-8</v>
      </c>
      <c r="L25" s="38">
        <f t="shared" si="3"/>
        <v>-4.6783625730994149</v>
      </c>
      <c r="M25" s="89"/>
    </row>
    <row r="26" spans="1:13" s="1" customFormat="1" ht="35.25" customHeight="1">
      <c r="A26" s="161" t="s">
        <v>190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3">
      <c r="A27" s="8"/>
      <c r="B27" s="8"/>
      <c r="C27" s="8"/>
      <c r="D27" s="8"/>
      <c r="E27" s="8"/>
      <c r="F27" s="26"/>
      <c r="G27" s="21"/>
      <c r="H27" s="21"/>
      <c r="I27" s="21"/>
      <c r="J27" s="21"/>
      <c r="K27" s="21"/>
      <c r="L27" s="21"/>
      <c r="M27" s="27"/>
    </row>
    <row r="28" spans="1:13">
      <c r="A28" s="8"/>
      <c r="B28" s="8"/>
      <c r="C28" s="8"/>
      <c r="D28" s="8"/>
      <c r="E28" s="8"/>
      <c r="F28" s="26"/>
      <c r="G28" s="21"/>
      <c r="H28" s="21"/>
      <c r="I28" s="21"/>
      <c r="J28" s="21"/>
      <c r="K28" s="21"/>
      <c r="L28" s="21"/>
      <c r="M28" s="27"/>
    </row>
    <row r="29" spans="1:13">
      <c r="A29" s="8"/>
      <c r="B29" s="8"/>
      <c r="C29" s="8"/>
      <c r="D29" s="8"/>
      <c r="E29" s="8"/>
      <c r="F29" s="26"/>
      <c r="G29" s="21"/>
      <c r="H29" s="21"/>
      <c r="I29" s="21"/>
      <c r="J29" s="21"/>
      <c r="K29" s="21"/>
      <c r="L29" s="21"/>
      <c r="M29" s="27"/>
    </row>
    <row r="30" spans="1:13">
      <c r="A30" s="8"/>
      <c r="B30" s="8"/>
      <c r="C30" s="8"/>
      <c r="D30" s="8"/>
      <c r="E30" s="8"/>
      <c r="F30" s="26"/>
      <c r="G30" s="21"/>
      <c r="H30" s="21"/>
      <c r="I30" s="21"/>
      <c r="J30" s="21"/>
      <c r="K30" s="21"/>
      <c r="L30" s="21"/>
      <c r="M30" s="27"/>
    </row>
    <row r="31" spans="1:13">
      <c r="A31" s="8"/>
      <c r="B31" s="8"/>
      <c r="C31" s="8"/>
      <c r="D31" s="8"/>
      <c r="E31" s="8"/>
      <c r="F31" s="26"/>
      <c r="G31" s="21"/>
      <c r="H31" s="21"/>
      <c r="I31" s="21"/>
      <c r="J31" s="21"/>
      <c r="K31" s="21"/>
      <c r="L31" s="21"/>
      <c r="M31" s="27"/>
    </row>
    <row r="32" spans="1:13">
      <c r="A32" s="8"/>
      <c r="B32" s="8"/>
      <c r="C32" s="8"/>
      <c r="D32" s="8"/>
      <c r="E32" s="8"/>
      <c r="F32" s="26"/>
      <c r="G32" s="21"/>
      <c r="H32" s="21"/>
      <c r="I32" s="21"/>
      <c r="J32" s="21"/>
      <c r="K32" s="21"/>
      <c r="L32" s="21"/>
      <c r="M32" s="27"/>
    </row>
    <row r="33" spans="1:13">
      <c r="A33" s="8"/>
      <c r="B33" s="8"/>
      <c r="C33" s="8"/>
      <c r="D33" s="8"/>
      <c r="E33" s="8"/>
      <c r="F33" s="26"/>
      <c r="G33" s="21"/>
      <c r="H33" s="21"/>
      <c r="I33" s="21"/>
      <c r="J33" s="21"/>
      <c r="K33" s="21"/>
      <c r="L33" s="21"/>
      <c r="M33" s="27"/>
    </row>
    <row r="34" spans="1:13">
      <c r="A34" s="8"/>
      <c r="B34" s="8"/>
      <c r="C34" s="8"/>
      <c r="D34" s="8"/>
      <c r="E34" s="8"/>
      <c r="F34" s="26"/>
      <c r="G34" s="21"/>
      <c r="H34" s="21"/>
      <c r="I34" s="21"/>
      <c r="J34" s="21"/>
      <c r="K34" s="21"/>
      <c r="L34" s="21"/>
      <c r="M34" s="27"/>
    </row>
    <row r="35" spans="1:13">
      <c r="A35" s="8"/>
      <c r="B35" s="8"/>
      <c r="C35" s="8"/>
      <c r="D35" s="8"/>
      <c r="E35" s="8"/>
      <c r="F35" s="26"/>
      <c r="G35" s="21"/>
      <c r="H35" s="21"/>
      <c r="I35" s="21"/>
      <c r="J35" s="21"/>
      <c r="K35" s="21"/>
      <c r="L35" s="21"/>
      <c r="M35" s="27"/>
    </row>
    <row r="36" spans="1:13">
      <c r="A36" s="8"/>
      <c r="B36" s="8"/>
      <c r="C36" s="8"/>
      <c r="D36" s="8"/>
      <c r="E36" s="8"/>
      <c r="F36" s="26"/>
      <c r="G36" s="21"/>
      <c r="H36" s="21"/>
      <c r="I36" s="21"/>
      <c r="J36" s="21"/>
      <c r="K36" s="21"/>
      <c r="L36" s="21"/>
      <c r="M36" s="27"/>
    </row>
    <row r="37" spans="1:13">
      <c r="A37" s="8"/>
      <c r="B37" s="8"/>
      <c r="C37" s="8"/>
      <c r="D37" s="8"/>
      <c r="E37" s="8"/>
      <c r="F37" s="26"/>
      <c r="G37" s="21"/>
      <c r="H37" s="21"/>
      <c r="I37" s="21"/>
      <c r="J37" s="21"/>
      <c r="K37" s="21"/>
      <c r="L37" s="21"/>
      <c r="M37" s="27"/>
    </row>
    <row r="38" spans="1:13">
      <c r="A38" s="8"/>
      <c r="B38" s="8"/>
      <c r="C38" s="8"/>
      <c r="D38" s="8"/>
      <c r="E38" s="8"/>
      <c r="F38" s="26"/>
      <c r="G38" s="21"/>
      <c r="H38" s="21"/>
      <c r="I38" s="21"/>
      <c r="J38" s="21"/>
      <c r="K38" s="21"/>
      <c r="L38" s="21"/>
      <c r="M38" s="27"/>
    </row>
    <row r="39" spans="1:13">
      <c r="A39" s="8"/>
      <c r="B39" s="8"/>
      <c r="C39" s="8"/>
      <c r="D39" s="8"/>
      <c r="E39" s="8"/>
      <c r="F39" s="26"/>
      <c r="G39" s="21"/>
      <c r="H39" s="21"/>
      <c r="I39" s="21"/>
      <c r="J39" s="21"/>
      <c r="K39" s="21"/>
      <c r="L39" s="21"/>
      <c r="M39" s="27"/>
    </row>
    <row r="40" spans="1:13">
      <c r="A40" s="8"/>
      <c r="B40" s="8"/>
      <c r="C40" s="8"/>
      <c r="D40" s="8"/>
      <c r="E40" s="8"/>
      <c r="F40" s="26"/>
      <c r="G40" s="21"/>
      <c r="H40" s="21"/>
      <c r="I40" s="21"/>
      <c r="J40" s="21"/>
      <c r="K40" s="21"/>
      <c r="L40" s="21"/>
      <c r="M40" s="27"/>
    </row>
    <row r="41" spans="1:13">
      <c r="A41" s="8"/>
      <c r="B41" s="8"/>
      <c r="C41" s="8"/>
      <c r="D41" s="8"/>
      <c r="E41" s="8"/>
      <c r="F41" s="26"/>
      <c r="G41" s="21"/>
      <c r="H41" s="21"/>
      <c r="I41" s="21"/>
      <c r="J41" s="21"/>
      <c r="K41" s="21"/>
      <c r="L41" s="21"/>
      <c r="M41" s="27"/>
    </row>
    <row r="42" spans="1:13">
      <c r="A42" s="8"/>
      <c r="B42" s="8"/>
      <c r="C42" s="8"/>
      <c r="D42" s="8"/>
      <c r="E42" s="8"/>
      <c r="F42" s="26"/>
      <c r="G42" s="21"/>
      <c r="H42" s="21"/>
      <c r="I42" s="21"/>
      <c r="J42" s="21"/>
      <c r="K42" s="21"/>
      <c r="L42" s="21"/>
      <c r="M42" s="27"/>
    </row>
    <row r="43" spans="1:13">
      <c r="A43" s="8"/>
      <c r="B43" s="8"/>
      <c r="C43" s="8"/>
      <c r="D43" s="8"/>
      <c r="E43" s="8"/>
      <c r="F43" s="26"/>
      <c r="G43" s="21"/>
      <c r="H43" s="21"/>
      <c r="I43" s="21"/>
      <c r="J43" s="21"/>
      <c r="K43" s="21"/>
      <c r="L43" s="21"/>
      <c r="M43" s="27"/>
    </row>
    <row r="44" spans="1:13">
      <c r="A44" s="8"/>
      <c r="B44" s="8"/>
      <c r="C44" s="8"/>
      <c r="D44" s="8"/>
      <c r="E44" s="8"/>
      <c r="F44" s="26"/>
      <c r="G44" s="21"/>
      <c r="H44" s="21"/>
      <c r="I44" s="21"/>
      <c r="J44" s="21"/>
      <c r="K44" s="21"/>
      <c r="L44" s="21"/>
      <c r="M44" s="27"/>
    </row>
    <row r="45" spans="1:13">
      <c r="A45" s="8"/>
      <c r="B45" s="8"/>
      <c r="C45" s="8"/>
      <c r="D45" s="8"/>
      <c r="E45" s="8"/>
      <c r="F45" s="26"/>
      <c r="G45" s="21"/>
      <c r="H45" s="21"/>
      <c r="I45" s="21"/>
      <c r="J45" s="21"/>
      <c r="K45" s="21"/>
      <c r="L45" s="21"/>
      <c r="M45" s="27"/>
    </row>
    <row r="46" spans="1:13">
      <c r="A46" s="8"/>
      <c r="B46" s="8"/>
      <c r="C46" s="8"/>
      <c r="D46" s="8"/>
      <c r="E46" s="8"/>
      <c r="F46" s="26"/>
      <c r="G46" s="21"/>
      <c r="H46" s="21"/>
      <c r="I46" s="21"/>
      <c r="J46" s="21"/>
      <c r="K46" s="21"/>
      <c r="L46" s="21"/>
      <c r="M46" s="27"/>
    </row>
    <row r="47" spans="1:13">
      <c r="A47" s="8"/>
      <c r="B47" s="8"/>
      <c r="C47" s="8"/>
      <c r="D47" s="8"/>
      <c r="E47" s="8"/>
      <c r="F47" s="26"/>
      <c r="G47" s="21"/>
      <c r="H47" s="21"/>
      <c r="I47" s="21"/>
      <c r="J47" s="21"/>
      <c r="K47" s="21"/>
      <c r="L47" s="21"/>
      <c r="M47" s="27"/>
    </row>
    <row r="48" spans="1:13">
      <c r="A48" s="8"/>
      <c r="B48" s="8"/>
      <c r="C48" s="8"/>
      <c r="D48" s="8"/>
      <c r="E48" s="8"/>
      <c r="F48" s="26"/>
      <c r="G48" s="21"/>
      <c r="H48" s="21"/>
      <c r="I48" s="21"/>
      <c r="J48" s="21"/>
      <c r="K48" s="21"/>
      <c r="L48" s="21"/>
      <c r="M48" s="27"/>
    </row>
    <row r="49" spans="1:13">
      <c r="A49" s="8"/>
      <c r="B49" s="8"/>
      <c r="C49" s="8"/>
      <c r="D49" s="8"/>
      <c r="E49" s="8"/>
      <c r="F49" s="26"/>
      <c r="G49" s="21"/>
      <c r="H49" s="21"/>
      <c r="I49" s="21"/>
      <c r="J49" s="21"/>
      <c r="K49" s="21"/>
      <c r="L49" s="21"/>
      <c r="M49" s="27"/>
    </row>
    <row r="50" spans="1:13">
      <c r="A50" s="8"/>
      <c r="B50" s="8"/>
      <c r="C50" s="8"/>
      <c r="D50" s="8"/>
      <c r="E50" s="8"/>
      <c r="F50" s="26"/>
      <c r="G50" s="21"/>
      <c r="H50" s="21"/>
      <c r="I50" s="21"/>
      <c r="J50" s="21"/>
      <c r="K50" s="21"/>
      <c r="L50" s="21"/>
      <c r="M50" s="27"/>
    </row>
    <row r="51" spans="1:13">
      <c r="A51" s="8"/>
      <c r="B51" s="8"/>
      <c r="C51" s="8"/>
      <c r="D51" s="8"/>
      <c r="E51" s="8"/>
      <c r="F51" s="26"/>
      <c r="G51" s="21"/>
      <c r="H51" s="21"/>
      <c r="I51" s="21"/>
      <c r="J51" s="21"/>
      <c r="K51" s="21"/>
      <c r="L51" s="21"/>
      <c r="M51" s="27"/>
    </row>
    <row r="52" spans="1:13">
      <c r="A52" s="8"/>
      <c r="B52" s="8"/>
      <c r="C52" s="8"/>
      <c r="D52" s="8"/>
      <c r="E52" s="8"/>
      <c r="F52" s="26"/>
      <c r="G52" s="21"/>
      <c r="H52" s="21"/>
      <c r="I52" s="21"/>
      <c r="J52" s="21"/>
      <c r="K52" s="21"/>
      <c r="L52" s="21"/>
      <c r="M52" s="27"/>
    </row>
    <row r="53" spans="1:13">
      <c r="A53" s="8"/>
      <c r="B53" s="8"/>
      <c r="C53" s="8"/>
      <c r="D53" s="8"/>
      <c r="E53" s="8"/>
      <c r="F53" s="26"/>
      <c r="G53" s="21"/>
      <c r="H53" s="21"/>
      <c r="I53" s="21"/>
      <c r="J53" s="21"/>
      <c r="K53" s="21"/>
      <c r="L53" s="21"/>
      <c r="M53" s="27"/>
    </row>
    <row r="54" spans="1:13">
      <c r="A54" s="8"/>
      <c r="B54" s="8"/>
      <c r="C54" s="8"/>
      <c r="D54" s="8"/>
      <c r="E54" s="8"/>
      <c r="F54" s="26"/>
      <c r="G54" s="21"/>
      <c r="H54" s="21"/>
      <c r="I54" s="21"/>
      <c r="J54" s="21"/>
      <c r="K54" s="21"/>
      <c r="L54" s="21"/>
      <c r="M54" s="27"/>
    </row>
    <row r="55" spans="1:13">
      <c r="A55" s="8"/>
      <c r="B55" s="8"/>
      <c r="C55" s="8"/>
      <c r="D55" s="8"/>
      <c r="E55" s="8"/>
      <c r="F55" s="26"/>
      <c r="G55" s="21"/>
      <c r="H55" s="21"/>
      <c r="I55" s="21"/>
      <c r="J55" s="21"/>
      <c r="K55" s="21"/>
      <c r="L55" s="21"/>
      <c r="M55" s="27"/>
    </row>
    <row r="56" spans="1:13">
      <c r="A56" s="8"/>
      <c r="B56" s="8"/>
      <c r="C56" s="8"/>
      <c r="D56" s="8"/>
      <c r="E56" s="8"/>
      <c r="F56" s="26"/>
      <c r="G56" s="21"/>
      <c r="H56" s="21"/>
      <c r="I56" s="21"/>
      <c r="J56" s="21"/>
      <c r="K56" s="21"/>
      <c r="L56" s="21"/>
      <c r="M56" s="27"/>
    </row>
    <row r="57" spans="1:13">
      <c r="A57" s="8"/>
      <c r="B57" s="8"/>
      <c r="C57" s="8"/>
      <c r="D57" s="8"/>
      <c r="E57" s="8"/>
      <c r="F57" s="26"/>
      <c r="G57" s="21"/>
      <c r="H57" s="21"/>
      <c r="I57" s="21"/>
      <c r="J57" s="21"/>
      <c r="K57" s="21"/>
      <c r="L57" s="21"/>
      <c r="M57" s="27"/>
    </row>
    <row r="58" spans="1:13">
      <c r="A58" s="8"/>
      <c r="B58" s="8"/>
      <c r="C58" s="8"/>
      <c r="D58" s="8"/>
      <c r="E58" s="8"/>
      <c r="F58" s="26"/>
      <c r="G58" s="21"/>
      <c r="H58" s="21"/>
      <c r="I58" s="21"/>
      <c r="J58" s="21"/>
      <c r="K58" s="21"/>
      <c r="L58" s="21"/>
      <c r="M58" s="27"/>
    </row>
    <row r="59" spans="1:13">
      <c r="A59" s="8"/>
      <c r="B59" s="8"/>
      <c r="C59" s="8"/>
      <c r="D59" s="8"/>
      <c r="E59" s="8"/>
      <c r="F59" s="26"/>
      <c r="G59" s="21"/>
      <c r="H59" s="21"/>
      <c r="I59" s="21"/>
      <c r="J59" s="21"/>
      <c r="K59" s="21"/>
      <c r="L59" s="21"/>
      <c r="M59" s="27"/>
    </row>
    <row r="60" spans="1:13">
      <c r="A60" s="8"/>
      <c r="B60" s="8"/>
      <c r="C60" s="8"/>
      <c r="D60" s="8"/>
      <c r="E60" s="8"/>
      <c r="F60" s="26"/>
      <c r="G60" s="21"/>
      <c r="H60" s="21"/>
      <c r="I60" s="21"/>
      <c r="J60" s="21"/>
      <c r="K60" s="21"/>
      <c r="L60" s="21"/>
      <c r="M60" s="27"/>
    </row>
    <row r="61" spans="1:13">
      <c r="A61" s="8"/>
      <c r="B61" s="8"/>
      <c r="C61" s="8"/>
      <c r="D61" s="8"/>
      <c r="E61" s="8"/>
      <c r="F61" s="26"/>
      <c r="G61" s="21"/>
      <c r="H61" s="21"/>
      <c r="I61" s="21"/>
      <c r="J61" s="21"/>
      <c r="K61" s="21"/>
      <c r="L61" s="21"/>
      <c r="M61" s="27"/>
    </row>
    <row r="62" spans="1:13">
      <c r="A62" s="8"/>
      <c r="B62" s="8"/>
      <c r="C62" s="8"/>
      <c r="D62" s="8"/>
      <c r="E62" s="8"/>
      <c r="F62" s="26"/>
      <c r="G62" s="21"/>
      <c r="H62" s="21"/>
      <c r="I62" s="21"/>
      <c r="J62" s="21"/>
      <c r="K62" s="21"/>
      <c r="L62" s="21"/>
      <c r="M62" s="27"/>
    </row>
    <row r="63" spans="1:13">
      <c r="A63" s="8"/>
      <c r="B63" s="8"/>
      <c r="C63" s="8"/>
      <c r="D63" s="8"/>
      <c r="E63" s="8"/>
      <c r="F63" s="26"/>
      <c r="G63" s="21"/>
      <c r="H63" s="21"/>
      <c r="I63" s="21"/>
      <c r="J63" s="21"/>
      <c r="K63" s="21"/>
      <c r="L63" s="21"/>
      <c r="M63" s="27"/>
    </row>
    <row r="64" spans="1:13">
      <c r="A64" s="8"/>
      <c r="B64" s="8"/>
      <c r="C64" s="8"/>
      <c r="D64" s="8"/>
      <c r="E64" s="8"/>
      <c r="F64" s="26"/>
      <c r="G64" s="21"/>
      <c r="H64" s="21"/>
      <c r="I64" s="21"/>
      <c r="J64" s="21"/>
      <c r="K64" s="21"/>
      <c r="L64" s="21"/>
      <c r="M64" s="27"/>
    </row>
    <row r="65" spans="1:13">
      <c r="A65" s="8"/>
      <c r="B65" s="8"/>
      <c r="C65" s="8"/>
      <c r="D65" s="8"/>
      <c r="E65" s="8"/>
      <c r="F65" s="26"/>
      <c r="G65" s="21"/>
      <c r="H65" s="21"/>
      <c r="I65" s="21"/>
      <c r="J65" s="21"/>
      <c r="K65" s="21"/>
      <c r="L65" s="21"/>
      <c r="M65" s="27"/>
    </row>
    <row r="66" spans="1:13">
      <c r="A66" s="8"/>
      <c r="B66" s="8"/>
      <c r="C66" s="8"/>
      <c r="D66" s="8"/>
      <c r="E66" s="8"/>
      <c r="F66" s="26"/>
      <c r="G66" s="21"/>
      <c r="H66" s="21"/>
      <c r="I66" s="21"/>
      <c r="J66" s="21"/>
      <c r="K66" s="21"/>
      <c r="L66" s="21"/>
      <c r="M66" s="27"/>
    </row>
    <row r="67" spans="1:13">
      <c r="A67" s="8"/>
      <c r="B67" s="8"/>
      <c r="C67" s="8"/>
      <c r="D67" s="8"/>
      <c r="E67" s="8"/>
      <c r="F67" s="26"/>
      <c r="G67" s="21"/>
      <c r="H67" s="21"/>
      <c r="I67" s="21"/>
      <c r="J67" s="21"/>
      <c r="K67" s="21"/>
      <c r="L67" s="21"/>
      <c r="M67" s="27"/>
    </row>
    <row r="68" spans="1:13">
      <c r="A68" s="8"/>
      <c r="B68" s="8"/>
      <c r="C68" s="8"/>
      <c r="D68" s="8"/>
      <c r="E68" s="8"/>
      <c r="F68" s="26"/>
      <c r="G68" s="21"/>
      <c r="H68" s="21"/>
      <c r="I68" s="21"/>
      <c r="J68" s="21"/>
      <c r="K68" s="21"/>
      <c r="L68" s="21"/>
      <c r="M68" s="27"/>
    </row>
    <row r="69" spans="1:13">
      <c r="A69" s="8"/>
      <c r="B69" s="8"/>
      <c r="C69" s="8"/>
      <c r="D69" s="8"/>
      <c r="E69" s="8"/>
      <c r="F69" s="26"/>
      <c r="G69" s="21"/>
      <c r="H69" s="21"/>
      <c r="I69" s="21"/>
      <c r="J69" s="21"/>
      <c r="K69" s="21"/>
      <c r="L69" s="21"/>
      <c r="M69" s="27"/>
    </row>
    <row r="70" spans="1:13">
      <c r="A70" s="8"/>
      <c r="B70" s="8"/>
      <c r="C70" s="8"/>
      <c r="D70" s="8"/>
      <c r="E70" s="8"/>
      <c r="F70" s="26"/>
      <c r="G70" s="21"/>
      <c r="H70" s="21"/>
      <c r="I70" s="21"/>
      <c r="J70" s="21"/>
      <c r="K70" s="21"/>
      <c r="L70" s="21"/>
      <c r="M70" s="27"/>
    </row>
    <row r="71" spans="1:13">
      <c r="A71" s="8"/>
      <c r="B71" s="8"/>
      <c r="C71" s="8"/>
      <c r="D71" s="8"/>
      <c r="E71" s="8"/>
      <c r="F71" s="26"/>
      <c r="G71" s="21"/>
      <c r="H71" s="21"/>
      <c r="I71" s="21"/>
      <c r="J71" s="21"/>
      <c r="K71" s="21"/>
      <c r="L71" s="21"/>
      <c r="M71" s="27"/>
    </row>
    <row r="72" spans="1:13">
      <c r="A72" s="8"/>
      <c r="B72" s="8"/>
      <c r="C72" s="8"/>
      <c r="D72" s="8"/>
      <c r="E72" s="8"/>
      <c r="F72" s="26"/>
      <c r="G72" s="21"/>
      <c r="H72" s="21"/>
      <c r="I72" s="21"/>
      <c r="J72" s="21"/>
      <c r="K72" s="21"/>
      <c r="L72" s="21"/>
      <c r="M72" s="27"/>
    </row>
    <row r="73" spans="1:13">
      <c r="A73" s="8"/>
      <c r="B73" s="8"/>
      <c r="C73" s="8"/>
      <c r="D73" s="8"/>
      <c r="E73" s="8"/>
      <c r="F73" s="26"/>
      <c r="G73" s="21"/>
      <c r="H73" s="21"/>
      <c r="I73" s="21"/>
      <c r="J73" s="21"/>
      <c r="K73" s="21"/>
      <c r="L73" s="21"/>
      <c r="M73" s="27"/>
    </row>
    <row r="74" spans="1:13">
      <c r="A74" s="8"/>
      <c r="B74" s="8"/>
      <c r="C74" s="8"/>
      <c r="D74" s="8"/>
      <c r="E74" s="8"/>
      <c r="F74" s="26"/>
      <c r="G74" s="21"/>
      <c r="H74" s="21"/>
      <c r="I74" s="21"/>
      <c r="J74" s="21"/>
      <c r="K74" s="21"/>
      <c r="L74" s="21"/>
      <c r="M74" s="27"/>
    </row>
    <row r="75" spans="1:13">
      <c r="A75" s="8"/>
      <c r="B75" s="8"/>
      <c r="C75" s="8"/>
      <c r="D75" s="8"/>
      <c r="E75" s="8"/>
      <c r="F75" s="26"/>
      <c r="G75" s="21"/>
      <c r="H75" s="21"/>
      <c r="I75" s="21"/>
      <c r="J75" s="21"/>
      <c r="K75" s="21"/>
      <c r="L75" s="21"/>
      <c r="M75" s="27"/>
    </row>
    <row r="76" spans="1:13">
      <c r="A76" s="8"/>
      <c r="B76" s="8"/>
      <c r="C76" s="8"/>
      <c r="D76" s="8"/>
      <c r="E76" s="8"/>
      <c r="F76" s="26"/>
      <c r="G76" s="21"/>
      <c r="H76" s="21"/>
      <c r="I76" s="21"/>
      <c r="J76" s="21"/>
      <c r="K76" s="21"/>
      <c r="L76" s="21"/>
      <c r="M76" s="27"/>
    </row>
    <row r="77" spans="1:13">
      <c r="A77" s="8"/>
      <c r="B77" s="8"/>
      <c r="C77" s="8"/>
      <c r="D77" s="8"/>
      <c r="E77" s="8"/>
      <c r="F77" s="26"/>
      <c r="G77" s="21"/>
      <c r="H77" s="21"/>
      <c r="I77" s="21"/>
      <c r="J77" s="21"/>
      <c r="K77" s="21"/>
      <c r="L77" s="21"/>
      <c r="M77" s="27"/>
    </row>
    <row r="78" spans="1:13">
      <c r="A78" s="8"/>
      <c r="B78" s="8"/>
      <c r="C78" s="8"/>
      <c r="D78" s="8"/>
      <c r="E78" s="8"/>
      <c r="F78" s="26"/>
      <c r="G78" s="21"/>
      <c r="H78" s="21"/>
      <c r="I78" s="21"/>
      <c r="J78" s="21"/>
      <c r="K78" s="21"/>
      <c r="L78" s="21"/>
      <c r="M78" s="27"/>
    </row>
    <row r="79" spans="1:13">
      <c r="A79" s="8"/>
      <c r="B79" s="8"/>
      <c r="C79" s="8"/>
      <c r="D79" s="8"/>
      <c r="E79" s="8"/>
      <c r="F79" s="26"/>
      <c r="G79" s="21"/>
      <c r="H79" s="21"/>
      <c r="I79" s="21"/>
      <c r="J79" s="21"/>
      <c r="K79" s="21"/>
      <c r="L79" s="21"/>
      <c r="M79" s="27"/>
    </row>
    <row r="80" spans="1:13">
      <c r="A80" s="8"/>
      <c r="B80" s="8"/>
      <c r="C80" s="8"/>
      <c r="D80" s="8"/>
      <c r="E80" s="8"/>
      <c r="F80" s="26"/>
      <c r="G80" s="21"/>
      <c r="H80" s="21"/>
      <c r="I80" s="21"/>
      <c r="J80" s="21"/>
      <c r="K80" s="21"/>
      <c r="L80" s="21"/>
      <c r="M80" s="27"/>
    </row>
    <row r="81" spans="1:13">
      <c r="A81" s="8"/>
      <c r="B81" s="8"/>
      <c r="C81" s="8"/>
      <c r="D81" s="8"/>
      <c r="E81" s="8"/>
      <c r="F81" s="26"/>
      <c r="G81" s="21"/>
      <c r="H81" s="21"/>
      <c r="I81" s="21"/>
      <c r="J81" s="21"/>
      <c r="K81" s="21"/>
      <c r="L81" s="21"/>
      <c r="M81" s="27"/>
    </row>
    <row r="82" spans="1:13">
      <c r="A82" s="8"/>
      <c r="B82" s="8"/>
      <c r="C82" s="8"/>
      <c r="D82" s="8"/>
      <c r="E82" s="8"/>
      <c r="F82" s="26"/>
      <c r="G82" s="21"/>
      <c r="H82" s="21"/>
      <c r="I82" s="21"/>
      <c r="J82" s="21"/>
      <c r="K82" s="21"/>
      <c r="L82" s="21"/>
      <c r="M82" s="27"/>
    </row>
    <row r="83" spans="1:13">
      <c r="A83" s="8"/>
      <c r="B83" s="8"/>
      <c r="C83" s="8"/>
      <c r="D83" s="8"/>
      <c r="E83" s="8"/>
      <c r="F83" s="26"/>
      <c r="G83" s="21"/>
      <c r="H83" s="21"/>
      <c r="I83" s="21"/>
      <c r="J83" s="21"/>
      <c r="K83" s="21"/>
      <c r="L83" s="21"/>
      <c r="M83" s="27"/>
    </row>
    <row r="84" spans="1:13">
      <c r="A84" s="8"/>
      <c r="B84" s="8"/>
      <c r="C84" s="8"/>
      <c r="D84" s="8"/>
      <c r="E84" s="8"/>
      <c r="F84" s="26"/>
      <c r="G84" s="21"/>
      <c r="H84" s="21"/>
      <c r="I84" s="21"/>
      <c r="J84" s="21"/>
      <c r="K84" s="21"/>
      <c r="L84" s="21"/>
      <c r="M84" s="27"/>
    </row>
    <row r="85" spans="1:13">
      <c r="A85" s="8"/>
      <c r="B85" s="8"/>
      <c r="C85" s="8"/>
      <c r="D85" s="8"/>
      <c r="E85" s="8"/>
      <c r="F85" s="26"/>
      <c r="G85" s="21"/>
      <c r="H85" s="21"/>
      <c r="I85" s="21"/>
      <c r="J85" s="21"/>
      <c r="K85" s="21"/>
      <c r="L85" s="21"/>
      <c r="M85" s="27"/>
    </row>
    <row r="86" spans="1:13">
      <c r="A86" s="8"/>
      <c r="B86" s="8"/>
      <c r="C86" s="8"/>
      <c r="D86" s="8"/>
      <c r="E86" s="8"/>
      <c r="F86" s="26"/>
      <c r="G86" s="21"/>
      <c r="H86" s="21"/>
      <c r="I86" s="21"/>
      <c r="J86" s="21"/>
      <c r="K86" s="21"/>
      <c r="L86" s="21"/>
      <c r="M86" s="27"/>
    </row>
    <row r="87" spans="1:13">
      <c r="A87" s="8"/>
      <c r="B87" s="8"/>
      <c r="C87" s="8"/>
      <c r="D87" s="8"/>
      <c r="E87" s="8"/>
      <c r="F87" s="26"/>
      <c r="G87" s="21"/>
      <c r="H87" s="21"/>
      <c r="I87" s="21"/>
      <c r="J87" s="21"/>
      <c r="K87" s="21"/>
      <c r="L87" s="21"/>
      <c r="M87" s="27"/>
    </row>
    <row r="88" spans="1:13">
      <c r="A88" s="8"/>
      <c r="B88" s="8"/>
      <c r="C88" s="8"/>
      <c r="D88" s="8"/>
      <c r="E88" s="8"/>
      <c r="F88" s="26"/>
      <c r="G88" s="21"/>
      <c r="H88" s="21"/>
      <c r="I88" s="21"/>
      <c r="J88" s="21"/>
      <c r="K88" s="21"/>
      <c r="L88" s="21"/>
      <c r="M88" s="27"/>
    </row>
    <row r="89" spans="1:13">
      <c r="A89" s="8"/>
      <c r="B89" s="8"/>
      <c r="C89" s="8"/>
      <c r="D89" s="8"/>
      <c r="E89" s="8"/>
      <c r="F89" s="26"/>
      <c r="G89" s="21"/>
      <c r="H89" s="21"/>
      <c r="I89" s="21"/>
      <c r="J89" s="21"/>
      <c r="K89" s="21"/>
      <c r="L89" s="21"/>
      <c r="M89" s="27"/>
    </row>
    <row r="90" spans="1:13">
      <c r="A90" s="8"/>
      <c r="B90" s="8"/>
      <c r="C90" s="8"/>
      <c r="D90" s="8"/>
      <c r="E90" s="8"/>
      <c r="F90" s="26"/>
      <c r="G90" s="21"/>
      <c r="H90" s="21"/>
      <c r="I90" s="21"/>
      <c r="J90" s="21"/>
      <c r="K90" s="21"/>
      <c r="L90" s="21"/>
      <c r="M90" s="27"/>
    </row>
    <row r="91" spans="1:13">
      <c r="A91" s="8"/>
      <c r="B91" s="8"/>
      <c r="C91" s="8"/>
      <c r="D91" s="8"/>
      <c r="E91" s="8"/>
      <c r="F91" s="26"/>
      <c r="G91" s="21"/>
      <c r="H91" s="21"/>
      <c r="I91" s="21"/>
      <c r="J91" s="21"/>
      <c r="K91" s="21"/>
      <c r="L91" s="21"/>
      <c r="M91" s="27"/>
    </row>
    <row r="92" spans="1:13">
      <c r="A92" s="8"/>
      <c r="B92" s="8"/>
      <c r="C92" s="8"/>
      <c r="D92" s="8"/>
      <c r="E92" s="8"/>
      <c r="F92" s="26"/>
      <c r="G92" s="21"/>
      <c r="H92" s="21"/>
      <c r="I92" s="21"/>
      <c r="J92" s="21"/>
      <c r="K92" s="21"/>
      <c r="L92" s="21"/>
      <c r="M92" s="27"/>
    </row>
    <row r="93" spans="1:13">
      <c r="A93" s="8"/>
      <c r="B93" s="8"/>
      <c r="C93" s="8"/>
      <c r="D93" s="8"/>
      <c r="E93" s="8"/>
      <c r="F93" s="26"/>
      <c r="G93" s="21"/>
      <c r="H93" s="21"/>
      <c r="I93" s="21"/>
      <c r="J93" s="21"/>
      <c r="K93" s="21"/>
      <c r="L93" s="21"/>
      <c r="M93" s="27"/>
    </row>
    <row r="94" spans="1:13">
      <c r="A94" s="8"/>
      <c r="B94" s="8"/>
      <c r="C94" s="8"/>
      <c r="D94" s="8"/>
      <c r="E94" s="8"/>
      <c r="F94" s="26"/>
      <c r="G94" s="21"/>
      <c r="H94" s="21"/>
      <c r="I94" s="21"/>
      <c r="J94" s="21"/>
      <c r="K94" s="21"/>
      <c r="L94" s="21"/>
      <c r="M94" s="27"/>
    </row>
    <row r="95" spans="1:13">
      <c r="A95" s="8"/>
      <c r="B95" s="8"/>
      <c r="C95" s="8"/>
      <c r="D95" s="8"/>
      <c r="E95" s="8"/>
      <c r="F95" s="26"/>
      <c r="G95" s="21"/>
      <c r="H95" s="21"/>
      <c r="I95" s="21"/>
      <c r="J95" s="21"/>
      <c r="K95" s="21"/>
      <c r="L95" s="21"/>
      <c r="M95" s="27"/>
    </row>
    <row r="96" spans="1:13">
      <c r="A96" s="8"/>
      <c r="B96" s="8"/>
      <c r="C96" s="8"/>
      <c r="D96" s="8"/>
      <c r="E96" s="8"/>
      <c r="F96" s="26"/>
      <c r="G96" s="21"/>
      <c r="H96" s="21"/>
      <c r="I96" s="21"/>
      <c r="J96" s="21"/>
      <c r="K96" s="21"/>
      <c r="L96" s="21"/>
      <c r="M96" s="27"/>
    </row>
    <row r="97" spans="1:13">
      <c r="A97" s="8"/>
      <c r="B97" s="8"/>
      <c r="C97" s="8"/>
      <c r="D97" s="8"/>
      <c r="E97" s="8"/>
      <c r="F97" s="26"/>
      <c r="G97" s="21"/>
      <c r="H97" s="21"/>
      <c r="I97" s="21"/>
      <c r="J97" s="21"/>
      <c r="K97" s="21"/>
      <c r="L97" s="21"/>
      <c r="M97" s="27"/>
    </row>
    <row r="98" spans="1:13">
      <c r="A98" s="8"/>
      <c r="B98" s="8"/>
      <c r="C98" s="8"/>
      <c r="D98" s="8"/>
      <c r="E98" s="8"/>
      <c r="F98" s="26"/>
      <c r="G98" s="21"/>
      <c r="H98" s="21"/>
      <c r="I98" s="21"/>
      <c r="J98" s="21"/>
      <c r="K98" s="21"/>
      <c r="L98" s="21"/>
      <c r="M98" s="27"/>
    </row>
    <row r="99" spans="1:13">
      <c r="A99" s="8"/>
      <c r="B99" s="8"/>
      <c r="C99" s="8"/>
      <c r="D99" s="8"/>
      <c r="E99" s="8"/>
      <c r="F99" s="26"/>
      <c r="G99" s="21"/>
      <c r="H99" s="21"/>
      <c r="I99" s="21"/>
      <c r="J99" s="21"/>
      <c r="K99" s="21"/>
      <c r="L99" s="21"/>
      <c r="M99" s="27"/>
    </row>
    <row r="100" spans="1:13">
      <c r="A100" s="8"/>
      <c r="B100" s="8"/>
      <c r="C100" s="8"/>
      <c r="D100" s="8"/>
      <c r="E100" s="8"/>
      <c r="F100" s="26"/>
      <c r="G100" s="21"/>
      <c r="H100" s="21"/>
      <c r="I100" s="21"/>
      <c r="J100" s="21"/>
      <c r="K100" s="21"/>
      <c r="L100" s="21"/>
      <c r="M100" s="27"/>
    </row>
    <row r="101" spans="1:13">
      <c r="A101" s="8"/>
      <c r="B101" s="8"/>
      <c r="C101" s="8"/>
      <c r="D101" s="8"/>
      <c r="E101" s="8"/>
      <c r="F101" s="26"/>
      <c r="G101" s="21"/>
      <c r="H101" s="21"/>
      <c r="I101" s="21"/>
      <c r="J101" s="21"/>
      <c r="K101" s="21"/>
      <c r="L101" s="21"/>
      <c r="M101" s="27"/>
    </row>
    <row r="102" spans="1:13">
      <c r="A102" s="8"/>
      <c r="B102" s="8"/>
      <c r="C102" s="8"/>
      <c r="D102" s="8"/>
      <c r="E102" s="8"/>
      <c r="F102" s="26"/>
      <c r="G102" s="21"/>
      <c r="H102" s="21"/>
      <c r="I102" s="21"/>
      <c r="J102" s="21"/>
      <c r="K102" s="21"/>
      <c r="L102" s="21"/>
      <c r="M102" s="27"/>
    </row>
    <row r="103" spans="1:13">
      <c r="A103" s="8"/>
      <c r="B103" s="8"/>
      <c r="C103" s="8"/>
      <c r="D103" s="8"/>
      <c r="E103" s="8"/>
      <c r="F103" s="26"/>
      <c r="G103" s="21"/>
      <c r="H103" s="21"/>
      <c r="I103" s="21"/>
      <c r="J103" s="21"/>
      <c r="K103" s="21"/>
      <c r="L103" s="21"/>
      <c r="M103" s="27"/>
    </row>
    <row r="104" spans="1:13">
      <c r="A104" s="8"/>
      <c r="B104" s="8"/>
      <c r="C104" s="8"/>
      <c r="D104" s="8"/>
      <c r="E104" s="8"/>
      <c r="F104" s="26"/>
      <c r="G104" s="21"/>
      <c r="H104" s="21"/>
      <c r="I104" s="21"/>
      <c r="J104" s="21"/>
      <c r="K104" s="21"/>
      <c r="L104" s="21"/>
      <c r="M104" s="27"/>
    </row>
    <row r="105" spans="1:13">
      <c r="A105" s="8"/>
      <c r="B105" s="8"/>
      <c r="C105" s="8"/>
      <c r="D105" s="8"/>
      <c r="E105" s="8"/>
      <c r="F105" s="26"/>
      <c r="G105" s="21"/>
      <c r="H105" s="21"/>
      <c r="I105" s="21"/>
      <c r="J105" s="21"/>
      <c r="K105" s="21"/>
      <c r="L105" s="21"/>
      <c r="M105" s="27"/>
    </row>
    <row r="106" spans="1:13">
      <c r="A106" s="8"/>
      <c r="B106" s="8"/>
      <c r="C106" s="8"/>
      <c r="D106" s="8"/>
      <c r="E106" s="8"/>
      <c r="F106" s="26"/>
      <c r="G106" s="21"/>
      <c r="H106" s="21"/>
      <c r="I106" s="21"/>
      <c r="J106" s="21"/>
      <c r="K106" s="21"/>
      <c r="L106" s="21"/>
      <c r="M106" s="27"/>
    </row>
    <row r="107" spans="1:13">
      <c r="A107" s="8"/>
      <c r="B107" s="8"/>
      <c r="C107" s="8"/>
      <c r="D107" s="8"/>
      <c r="E107" s="8"/>
      <c r="F107" s="26"/>
      <c r="G107" s="21"/>
      <c r="H107" s="21"/>
      <c r="I107" s="21"/>
      <c r="J107" s="21"/>
      <c r="K107" s="21"/>
      <c r="L107" s="21"/>
      <c r="M107" s="27"/>
    </row>
    <row r="108" spans="1:13">
      <c r="A108" s="8"/>
      <c r="B108" s="8"/>
      <c r="C108" s="8"/>
      <c r="D108" s="8"/>
      <c r="E108" s="8"/>
      <c r="F108" s="26"/>
      <c r="G108" s="21"/>
      <c r="H108" s="21"/>
      <c r="I108" s="21"/>
      <c r="J108" s="21"/>
      <c r="K108" s="21"/>
      <c r="L108" s="21"/>
      <c r="M108" s="27"/>
    </row>
    <row r="109" spans="1:13">
      <c r="A109" s="8"/>
      <c r="B109" s="8"/>
      <c r="C109" s="8"/>
      <c r="D109" s="8"/>
      <c r="E109" s="8"/>
      <c r="F109" s="26"/>
      <c r="G109" s="21"/>
      <c r="H109" s="21"/>
      <c r="I109" s="21"/>
      <c r="J109" s="21"/>
      <c r="K109" s="21"/>
      <c r="L109" s="21"/>
      <c r="M109" s="27"/>
    </row>
    <row r="110" spans="1:13">
      <c r="A110" s="8"/>
      <c r="B110" s="8"/>
      <c r="C110" s="8"/>
      <c r="D110" s="8"/>
      <c r="E110" s="8"/>
      <c r="F110" s="26"/>
      <c r="G110" s="21"/>
      <c r="H110" s="21"/>
      <c r="I110" s="21"/>
      <c r="J110" s="21"/>
      <c r="K110" s="21"/>
      <c r="L110" s="21"/>
      <c r="M110" s="27"/>
    </row>
    <row r="111" spans="1:13">
      <c r="A111" s="8"/>
      <c r="B111" s="8"/>
      <c r="C111" s="8"/>
      <c r="D111" s="8"/>
      <c r="E111" s="8"/>
      <c r="F111" s="26"/>
      <c r="G111" s="21"/>
      <c r="H111" s="21"/>
      <c r="I111" s="21"/>
      <c r="J111" s="21"/>
      <c r="K111" s="21"/>
      <c r="L111" s="21"/>
      <c r="M111" s="27"/>
    </row>
    <row r="112" spans="1:13">
      <c r="A112" s="8"/>
      <c r="B112" s="8"/>
      <c r="C112" s="8"/>
      <c r="D112" s="8"/>
      <c r="E112" s="8"/>
      <c r="F112" s="26"/>
      <c r="G112" s="21"/>
      <c r="H112" s="21"/>
      <c r="I112" s="21"/>
      <c r="J112" s="21"/>
      <c r="K112" s="21"/>
      <c r="L112" s="21"/>
      <c r="M112" s="27"/>
    </row>
    <row r="113" spans="1:13">
      <c r="A113" s="8"/>
      <c r="B113" s="8"/>
      <c r="C113" s="8"/>
      <c r="D113" s="8"/>
      <c r="E113" s="8"/>
      <c r="F113" s="26"/>
      <c r="G113" s="21"/>
      <c r="H113" s="21"/>
      <c r="I113" s="21"/>
      <c r="J113" s="21"/>
      <c r="K113" s="21"/>
      <c r="L113" s="21"/>
      <c r="M113" s="27"/>
    </row>
    <row r="114" spans="1:13">
      <c r="A114" s="8"/>
      <c r="B114" s="8"/>
      <c r="C114" s="8"/>
      <c r="D114" s="8"/>
      <c r="E114" s="8"/>
      <c r="F114" s="26"/>
      <c r="G114" s="21"/>
      <c r="H114" s="21"/>
      <c r="I114" s="21"/>
      <c r="J114" s="21"/>
      <c r="K114" s="21"/>
      <c r="L114" s="21"/>
      <c r="M114" s="27"/>
    </row>
    <row r="115" spans="1:13">
      <c r="A115" s="8"/>
      <c r="B115" s="8"/>
      <c r="C115" s="8"/>
      <c r="D115" s="8"/>
      <c r="E115" s="8"/>
      <c r="F115" s="26"/>
      <c r="G115" s="21"/>
      <c r="H115" s="21"/>
      <c r="I115" s="21"/>
      <c r="J115" s="21"/>
      <c r="K115" s="21"/>
      <c r="L115" s="21"/>
      <c r="M115" s="27"/>
    </row>
    <row r="116" spans="1:13">
      <c r="A116" s="8"/>
      <c r="B116" s="8"/>
      <c r="C116" s="8"/>
      <c r="D116" s="8"/>
      <c r="E116" s="8"/>
      <c r="F116" s="26"/>
      <c r="G116" s="21"/>
      <c r="H116" s="21"/>
      <c r="I116" s="21"/>
      <c r="J116" s="21"/>
      <c r="K116" s="21"/>
      <c r="L116" s="21"/>
      <c r="M116" s="27"/>
    </row>
    <row r="117" spans="1:13">
      <c r="A117" s="8"/>
      <c r="B117" s="8"/>
      <c r="C117" s="8"/>
      <c r="D117" s="8"/>
      <c r="E117" s="8"/>
      <c r="F117" s="26"/>
      <c r="G117" s="21"/>
      <c r="H117" s="21"/>
      <c r="I117" s="21"/>
      <c r="J117" s="21"/>
      <c r="K117" s="21"/>
      <c r="L117" s="21"/>
      <c r="M117" s="27"/>
    </row>
    <row r="118" spans="1:13">
      <c r="A118" s="8"/>
      <c r="B118" s="8"/>
      <c r="C118" s="8"/>
      <c r="D118" s="8"/>
      <c r="E118" s="8"/>
      <c r="F118" s="26"/>
      <c r="G118" s="21"/>
      <c r="H118" s="21"/>
      <c r="I118" s="21"/>
      <c r="J118" s="21"/>
      <c r="K118" s="21"/>
      <c r="L118" s="21"/>
      <c r="M118" s="27"/>
    </row>
    <row r="119" spans="1:13">
      <c r="A119" s="8"/>
      <c r="B119" s="8"/>
      <c r="C119" s="8"/>
      <c r="D119" s="8"/>
      <c r="E119" s="8"/>
      <c r="F119" s="26"/>
      <c r="G119" s="21"/>
      <c r="H119" s="21"/>
      <c r="I119" s="21"/>
      <c r="J119" s="21"/>
      <c r="K119" s="21"/>
      <c r="L119" s="21"/>
      <c r="M119" s="27"/>
    </row>
    <row r="120" spans="1:13">
      <c r="A120" s="8"/>
      <c r="B120" s="8"/>
      <c r="C120" s="8"/>
      <c r="D120" s="8"/>
      <c r="E120" s="8"/>
      <c r="F120" s="26"/>
      <c r="G120" s="21"/>
      <c r="H120" s="21"/>
      <c r="I120" s="21"/>
      <c r="J120" s="21"/>
      <c r="K120" s="21"/>
      <c r="L120" s="21"/>
      <c r="M120" s="27"/>
    </row>
    <row r="121" spans="1:13">
      <c r="A121" s="8"/>
      <c r="B121" s="8"/>
      <c r="C121" s="8"/>
      <c r="D121" s="8"/>
      <c r="E121" s="8"/>
      <c r="F121" s="26"/>
      <c r="G121" s="21"/>
      <c r="H121" s="21"/>
      <c r="I121" s="21"/>
      <c r="J121" s="21"/>
      <c r="K121" s="21"/>
      <c r="L121" s="21"/>
      <c r="M121" s="27"/>
    </row>
    <row r="122" spans="1:13">
      <c r="A122" s="8"/>
      <c r="B122" s="8"/>
      <c r="C122" s="8"/>
      <c r="D122" s="8"/>
      <c r="E122" s="8"/>
      <c r="F122" s="26"/>
      <c r="G122" s="21"/>
      <c r="H122" s="21"/>
      <c r="I122" s="21"/>
      <c r="J122" s="21"/>
      <c r="K122" s="21"/>
      <c r="L122" s="21"/>
      <c r="M122" s="27"/>
    </row>
    <row r="123" spans="1:13">
      <c r="A123" s="8"/>
      <c r="B123" s="8"/>
      <c r="C123" s="8"/>
      <c r="D123" s="8"/>
      <c r="E123" s="8"/>
      <c r="F123" s="26"/>
      <c r="G123" s="21"/>
      <c r="H123" s="21"/>
      <c r="I123" s="21"/>
      <c r="J123" s="21"/>
      <c r="K123" s="21"/>
      <c r="L123" s="21"/>
      <c r="M123" s="27"/>
    </row>
    <row r="124" spans="1:13">
      <c r="A124" s="8"/>
      <c r="B124" s="8"/>
      <c r="C124" s="8"/>
      <c r="D124" s="8"/>
      <c r="E124" s="8"/>
      <c r="F124" s="26"/>
      <c r="G124" s="21"/>
      <c r="H124" s="21"/>
      <c r="I124" s="21"/>
      <c r="J124" s="21"/>
      <c r="K124" s="21"/>
      <c r="L124" s="21"/>
      <c r="M124" s="27"/>
    </row>
    <row r="125" spans="1:13">
      <c r="A125" s="8"/>
      <c r="B125" s="8"/>
      <c r="C125" s="8"/>
      <c r="D125" s="8"/>
      <c r="E125" s="8"/>
      <c r="F125" s="26"/>
      <c r="G125" s="21"/>
      <c r="H125" s="21"/>
      <c r="I125" s="21"/>
      <c r="J125" s="21"/>
      <c r="K125" s="21"/>
      <c r="L125" s="21"/>
      <c r="M125" s="27"/>
    </row>
    <row r="126" spans="1:13">
      <c r="A126" s="8"/>
      <c r="B126" s="8"/>
      <c r="C126" s="8"/>
      <c r="D126" s="8"/>
      <c r="E126" s="8"/>
      <c r="F126" s="26"/>
      <c r="G126" s="21"/>
      <c r="H126" s="21"/>
      <c r="I126" s="21"/>
      <c r="J126" s="21"/>
      <c r="K126" s="21"/>
      <c r="L126" s="21"/>
      <c r="M126" s="27"/>
    </row>
    <row r="127" spans="1:13">
      <c r="A127" s="8"/>
      <c r="B127" s="8"/>
      <c r="C127" s="8"/>
      <c r="D127" s="8"/>
      <c r="E127" s="8"/>
      <c r="F127" s="26"/>
      <c r="G127" s="21"/>
      <c r="H127" s="21"/>
      <c r="I127" s="21"/>
      <c r="J127" s="21"/>
      <c r="K127" s="21"/>
      <c r="L127" s="21"/>
      <c r="M127" s="27"/>
    </row>
    <row r="128" spans="1:13">
      <c r="A128" s="8"/>
      <c r="B128" s="8"/>
      <c r="C128" s="8"/>
      <c r="D128" s="8"/>
      <c r="E128" s="8"/>
      <c r="F128" s="26"/>
      <c r="G128" s="21"/>
      <c r="H128" s="21"/>
      <c r="I128" s="21"/>
      <c r="J128" s="21"/>
      <c r="K128" s="21"/>
      <c r="L128" s="21"/>
      <c r="M128" s="27"/>
    </row>
    <row r="129" spans="1:13">
      <c r="A129" s="8"/>
      <c r="B129" s="8"/>
      <c r="C129" s="8"/>
      <c r="D129" s="8"/>
      <c r="E129" s="8"/>
      <c r="F129" s="26"/>
      <c r="G129" s="21"/>
      <c r="H129" s="21"/>
      <c r="I129" s="21"/>
      <c r="J129" s="21"/>
      <c r="K129" s="21"/>
      <c r="L129" s="21"/>
      <c r="M129" s="27"/>
    </row>
    <row r="130" spans="1:13">
      <c r="A130" s="8"/>
      <c r="B130" s="8"/>
      <c r="C130" s="8"/>
      <c r="D130" s="8"/>
      <c r="E130" s="8"/>
      <c r="F130" s="26"/>
      <c r="G130" s="21"/>
      <c r="H130" s="21"/>
      <c r="I130" s="21"/>
      <c r="J130" s="21"/>
      <c r="K130" s="21"/>
      <c r="L130" s="21"/>
      <c r="M130" s="27"/>
    </row>
    <row r="131" spans="1:13">
      <c r="A131" s="8"/>
      <c r="B131" s="8"/>
      <c r="C131" s="8"/>
      <c r="D131" s="8"/>
      <c r="E131" s="8"/>
      <c r="F131" s="26"/>
      <c r="G131" s="21"/>
      <c r="H131" s="21"/>
      <c r="I131" s="21"/>
      <c r="J131" s="21"/>
      <c r="K131" s="21"/>
      <c r="L131" s="21"/>
      <c r="M131" s="27"/>
    </row>
    <row r="132" spans="1:13">
      <c r="A132" s="8"/>
      <c r="B132" s="8"/>
      <c r="C132" s="8"/>
      <c r="D132" s="8"/>
      <c r="E132" s="8"/>
      <c r="F132" s="26"/>
      <c r="G132" s="21"/>
      <c r="H132" s="21"/>
      <c r="I132" s="21"/>
      <c r="J132" s="21"/>
      <c r="K132" s="21"/>
      <c r="L132" s="21"/>
      <c r="M132" s="27"/>
    </row>
    <row r="133" spans="1:13">
      <c r="A133" s="8"/>
      <c r="B133" s="8"/>
      <c r="C133" s="8"/>
      <c r="D133" s="8"/>
      <c r="E133" s="8"/>
      <c r="F133" s="26"/>
      <c r="G133" s="21"/>
      <c r="H133" s="21"/>
      <c r="I133" s="21"/>
      <c r="J133" s="21"/>
      <c r="K133" s="21"/>
      <c r="L133" s="21"/>
      <c r="M133" s="27"/>
    </row>
    <row r="134" spans="1:13">
      <c r="A134" s="8"/>
      <c r="B134" s="8"/>
      <c r="C134" s="8"/>
      <c r="D134" s="8"/>
      <c r="E134" s="8"/>
      <c r="F134" s="26"/>
      <c r="G134" s="21"/>
      <c r="H134" s="21"/>
      <c r="I134" s="21"/>
      <c r="J134" s="21"/>
      <c r="K134" s="21"/>
      <c r="L134" s="21"/>
      <c r="M134" s="27"/>
    </row>
    <row r="135" spans="1:13">
      <c r="A135" s="8"/>
      <c r="B135" s="8"/>
      <c r="C135" s="8"/>
      <c r="D135" s="8"/>
      <c r="E135" s="8"/>
      <c r="F135" s="26"/>
      <c r="G135" s="21"/>
      <c r="H135" s="21"/>
      <c r="I135" s="21"/>
      <c r="J135" s="21"/>
      <c r="K135" s="21"/>
      <c r="L135" s="21"/>
      <c r="M135" s="27"/>
    </row>
    <row r="136" spans="1:13">
      <c r="A136" s="8"/>
      <c r="B136" s="8"/>
      <c r="C136" s="8"/>
      <c r="D136" s="8"/>
      <c r="E136" s="8"/>
      <c r="F136" s="26"/>
      <c r="G136" s="21"/>
      <c r="H136" s="21"/>
      <c r="I136" s="21"/>
      <c r="J136" s="21"/>
      <c r="K136" s="21"/>
      <c r="L136" s="21"/>
      <c r="M136" s="27"/>
    </row>
    <row r="137" spans="1:13">
      <c r="A137" s="8"/>
      <c r="B137" s="8"/>
      <c r="C137" s="8"/>
      <c r="D137" s="8"/>
      <c r="E137" s="8"/>
      <c r="F137" s="26"/>
      <c r="G137" s="21"/>
      <c r="H137" s="21"/>
      <c r="I137" s="21"/>
      <c r="J137" s="21"/>
      <c r="K137" s="21"/>
      <c r="L137" s="21"/>
      <c r="M137" s="27"/>
    </row>
    <row r="138" spans="1:13">
      <c r="A138" s="8"/>
      <c r="B138" s="8"/>
      <c r="C138" s="8"/>
      <c r="D138" s="8"/>
      <c r="E138" s="8"/>
      <c r="F138" s="26"/>
      <c r="G138" s="21"/>
      <c r="H138" s="21"/>
      <c r="I138" s="21"/>
      <c r="J138" s="21"/>
      <c r="K138" s="21"/>
      <c r="L138" s="21"/>
      <c r="M138" s="27"/>
    </row>
    <row r="139" spans="1:13">
      <c r="A139" s="8"/>
      <c r="B139" s="8"/>
      <c r="C139" s="8"/>
      <c r="D139" s="8"/>
      <c r="E139" s="8"/>
      <c r="F139" s="26"/>
      <c r="G139" s="21"/>
      <c r="H139" s="21"/>
      <c r="I139" s="21"/>
      <c r="J139" s="21"/>
      <c r="K139" s="21"/>
      <c r="L139" s="21"/>
      <c r="M139" s="27"/>
    </row>
    <row r="140" spans="1:13">
      <c r="A140" s="8"/>
      <c r="B140" s="8"/>
      <c r="C140" s="8"/>
      <c r="D140" s="8"/>
      <c r="E140" s="8"/>
      <c r="F140" s="26"/>
      <c r="G140" s="21"/>
      <c r="H140" s="21"/>
      <c r="I140" s="21"/>
      <c r="J140" s="21"/>
      <c r="K140" s="21"/>
      <c r="L140" s="21"/>
      <c r="M140" s="27"/>
    </row>
    <row r="141" spans="1:13">
      <c r="A141" s="8"/>
      <c r="B141" s="8"/>
      <c r="C141" s="8"/>
      <c r="D141" s="8"/>
      <c r="E141" s="8"/>
      <c r="F141" s="26"/>
      <c r="G141" s="21"/>
      <c r="H141" s="21"/>
      <c r="I141" s="21"/>
      <c r="J141" s="21"/>
      <c r="K141" s="21"/>
      <c r="L141" s="21"/>
      <c r="M141" s="27"/>
    </row>
    <row r="142" spans="1:13">
      <c r="A142" s="8"/>
      <c r="B142" s="8"/>
      <c r="C142" s="8"/>
      <c r="D142" s="8"/>
      <c r="E142" s="8"/>
      <c r="F142" s="26"/>
      <c r="G142" s="21"/>
      <c r="H142" s="21"/>
      <c r="I142" s="21"/>
      <c r="J142" s="21"/>
      <c r="K142" s="21"/>
      <c r="L142" s="21"/>
      <c r="M142" s="27"/>
    </row>
    <row r="143" spans="1:13">
      <c r="A143" s="8"/>
      <c r="B143" s="8"/>
      <c r="C143" s="8"/>
      <c r="D143" s="8"/>
      <c r="E143" s="8"/>
      <c r="F143" s="26"/>
      <c r="G143" s="21"/>
      <c r="H143" s="21"/>
      <c r="I143" s="21"/>
      <c r="J143" s="21"/>
      <c r="K143" s="21"/>
      <c r="L143" s="21"/>
      <c r="M143" s="27"/>
    </row>
    <row r="144" spans="1:13">
      <c r="A144" s="8"/>
      <c r="B144" s="8"/>
      <c r="C144" s="8"/>
      <c r="D144" s="8"/>
      <c r="E144" s="8"/>
      <c r="F144" s="26"/>
      <c r="G144" s="21"/>
      <c r="H144" s="21"/>
      <c r="I144" s="21"/>
      <c r="J144" s="21"/>
      <c r="K144" s="21"/>
      <c r="L144" s="21"/>
      <c r="M144" s="27"/>
    </row>
    <row r="145" spans="1:13">
      <c r="A145" s="8"/>
      <c r="B145" s="8"/>
      <c r="C145" s="8"/>
      <c r="D145" s="8"/>
      <c r="E145" s="8"/>
      <c r="F145" s="26"/>
      <c r="G145" s="21"/>
      <c r="H145" s="21"/>
      <c r="I145" s="21"/>
      <c r="J145" s="21"/>
      <c r="K145" s="21"/>
      <c r="L145" s="21"/>
      <c r="M145" s="27"/>
    </row>
    <row r="146" spans="1:13">
      <c r="A146" s="8"/>
      <c r="B146" s="8"/>
      <c r="C146" s="8"/>
      <c r="D146" s="8"/>
      <c r="E146" s="8"/>
      <c r="F146" s="26"/>
      <c r="G146" s="21"/>
      <c r="H146" s="21"/>
      <c r="I146" s="21"/>
      <c r="J146" s="21"/>
      <c r="K146" s="21"/>
      <c r="L146" s="21"/>
      <c r="M146" s="27"/>
    </row>
    <row r="147" spans="1:13">
      <c r="A147" s="8"/>
      <c r="B147" s="8"/>
      <c r="C147" s="8"/>
      <c r="D147" s="8"/>
      <c r="E147" s="8"/>
      <c r="F147" s="26"/>
      <c r="G147" s="21"/>
      <c r="H147" s="21"/>
      <c r="I147" s="21"/>
      <c r="J147" s="21"/>
      <c r="K147" s="21"/>
      <c r="L147" s="21"/>
      <c r="M147" s="27"/>
    </row>
    <row r="148" spans="1:13">
      <c r="A148" s="8"/>
      <c r="B148" s="8"/>
      <c r="C148" s="8"/>
      <c r="D148" s="8"/>
      <c r="E148" s="8"/>
      <c r="F148" s="26"/>
      <c r="G148" s="21"/>
      <c r="H148" s="21"/>
      <c r="I148" s="21"/>
      <c r="J148" s="21"/>
      <c r="K148" s="21"/>
      <c r="L148" s="21"/>
      <c r="M148" s="27"/>
    </row>
    <row r="149" spans="1:13">
      <c r="A149" s="8"/>
      <c r="B149" s="8"/>
      <c r="C149" s="8"/>
      <c r="D149" s="8"/>
      <c r="E149" s="8"/>
      <c r="F149" s="26"/>
      <c r="G149" s="21"/>
      <c r="H149" s="21"/>
      <c r="I149" s="21"/>
      <c r="J149" s="21"/>
      <c r="K149" s="21"/>
      <c r="L149" s="21"/>
      <c r="M149" s="27"/>
    </row>
    <row r="150" spans="1:13">
      <c r="A150" s="8"/>
      <c r="B150" s="8"/>
      <c r="C150" s="8"/>
      <c r="D150" s="8"/>
      <c r="E150" s="8"/>
      <c r="F150" s="26"/>
      <c r="G150" s="21"/>
      <c r="H150" s="21"/>
      <c r="I150" s="21"/>
      <c r="J150" s="21"/>
      <c r="K150" s="21"/>
      <c r="L150" s="21"/>
      <c r="M150" s="27"/>
    </row>
    <row r="151" spans="1:13">
      <c r="A151" s="8"/>
      <c r="B151" s="8"/>
      <c r="C151" s="8"/>
      <c r="D151" s="8"/>
      <c r="E151" s="8"/>
      <c r="F151" s="26"/>
      <c r="G151" s="21"/>
      <c r="H151" s="21"/>
      <c r="I151" s="21"/>
      <c r="J151" s="21"/>
      <c r="K151" s="21"/>
      <c r="L151" s="21"/>
      <c r="M151" s="27"/>
    </row>
    <row r="152" spans="1:13">
      <c r="A152" s="8"/>
      <c r="B152" s="8"/>
      <c r="C152" s="8"/>
      <c r="D152" s="8"/>
      <c r="E152" s="8"/>
      <c r="F152" s="26"/>
      <c r="G152" s="21"/>
      <c r="H152" s="21"/>
      <c r="I152" s="21"/>
      <c r="J152" s="21"/>
      <c r="K152" s="21"/>
      <c r="L152" s="21"/>
      <c r="M152" s="27"/>
    </row>
    <row r="153" spans="1:13">
      <c r="A153" s="8"/>
      <c r="B153" s="8"/>
      <c r="C153" s="8"/>
      <c r="D153" s="8"/>
      <c r="E153" s="8"/>
      <c r="F153" s="26"/>
      <c r="G153" s="21"/>
      <c r="H153" s="21"/>
      <c r="I153" s="21"/>
      <c r="J153" s="21"/>
      <c r="K153" s="21"/>
      <c r="L153" s="21"/>
      <c r="M153" s="27"/>
    </row>
    <row r="154" spans="1:13">
      <c r="A154" s="8"/>
      <c r="B154" s="8"/>
      <c r="C154" s="8"/>
      <c r="D154" s="8"/>
      <c r="E154" s="8"/>
      <c r="F154" s="26"/>
      <c r="G154" s="21"/>
      <c r="H154" s="21"/>
      <c r="I154" s="21"/>
      <c r="J154" s="21"/>
      <c r="K154" s="21"/>
      <c r="L154" s="21"/>
      <c r="M154" s="27"/>
    </row>
    <row r="155" spans="1:13">
      <c r="A155" s="8"/>
      <c r="B155" s="8"/>
      <c r="C155" s="8"/>
      <c r="D155" s="8"/>
      <c r="E155" s="8"/>
      <c r="F155" s="26"/>
      <c r="G155" s="21"/>
      <c r="H155" s="21"/>
      <c r="I155" s="21"/>
      <c r="J155" s="21"/>
      <c r="K155" s="21"/>
      <c r="L155" s="21"/>
      <c r="M155" s="27"/>
    </row>
    <row r="156" spans="1:13">
      <c r="A156" s="8"/>
      <c r="B156" s="8"/>
      <c r="C156" s="8"/>
      <c r="D156" s="8"/>
      <c r="E156" s="8"/>
      <c r="F156" s="26"/>
      <c r="G156" s="21"/>
      <c r="H156" s="21"/>
      <c r="I156" s="21"/>
      <c r="J156" s="21"/>
      <c r="K156" s="21"/>
      <c r="L156" s="21"/>
      <c r="M156" s="27"/>
    </row>
    <row r="157" spans="1:13">
      <c r="A157" s="8"/>
      <c r="B157" s="8"/>
      <c r="C157" s="8"/>
      <c r="D157" s="8"/>
      <c r="E157" s="8"/>
      <c r="F157" s="26"/>
      <c r="G157" s="21"/>
      <c r="H157" s="21"/>
      <c r="I157" s="21"/>
      <c r="J157" s="21"/>
      <c r="K157" s="21"/>
      <c r="L157" s="21"/>
      <c r="M157" s="27"/>
    </row>
    <row r="158" spans="1:13">
      <c r="A158" s="8"/>
      <c r="B158" s="8"/>
      <c r="C158" s="8"/>
      <c r="D158" s="8"/>
      <c r="E158" s="8"/>
      <c r="F158" s="26"/>
      <c r="G158" s="21"/>
      <c r="H158" s="21"/>
      <c r="I158" s="21"/>
      <c r="J158" s="21"/>
      <c r="K158" s="21"/>
      <c r="L158" s="21"/>
      <c r="M158" s="27"/>
    </row>
    <row r="159" spans="1:13">
      <c r="A159" s="8"/>
      <c r="B159" s="8"/>
      <c r="C159" s="8"/>
      <c r="D159" s="8"/>
      <c r="E159" s="8"/>
      <c r="F159" s="26"/>
      <c r="G159" s="21"/>
      <c r="H159" s="21"/>
      <c r="I159" s="21"/>
      <c r="J159" s="21"/>
      <c r="K159" s="21"/>
      <c r="L159" s="21"/>
      <c r="M159" s="27"/>
    </row>
    <row r="160" spans="1:13">
      <c r="A160" s="8"/>
      <c r="B160" s="8"/>
      <c r="C160" s="8"/>
      <c r="D160" s="8"/>
      <c r="E160" s="8"/>
      <c r="F160" s="26"/>
      <c r="G160" s="21"/>
      <c r="H160" s="21"/>
      <c r="I160" s="21"/>
      <c r="J160" s="21"/>
      <c r="K160" s="21"/>
      <c r="L160" s="21"/>
      <c r="M160" s="27"/>
    </row>
    <row r="161" spans="1:13">
      <c r="A161" s="8"/>
      <c r="B161" s="8"/>
      <c r="C161" s="8"/>
      <c r="D161" s="8"/>
      <c r="E161" s="8"/>
      <c r="F161" s="26"/>
      <c r="G161" s="21"/>
      <c r="H161" s="21"/>
      <c r="I161" s="21"/>
      <c r="J161" s="21"/>
      <c r="K161" s="21"/>
      <c r="L161" s="21"/>
      <c r="M161" s="27"/>
    </row>
    <row r="162" spans="1:13">
      <c r="A162" s="8"/>
      <c r="B162" s="8"/>
      <c r="C162" s="8"/>
      <c r="D162" s="8"/>
      <c r="E162" s="8"/>
      <c r="F162" s="26"/>
      <c r="G162" s="21"/>
      <c r="H162" s="21"/>
      <c r="I162" s="21"/>
      <c r="J162" s="21"/>
      <c r="K162" s="21"/>
      <c r="L162" s="21"/>
      <c r="M162" s="27"/>
    </row>
    <row r="163" spans="1:13">
      <c r="A163" s="8"/>
      <c r="B163" s="8"/>
      <c r="C163" s="8"/>
      <c r="D163" s="8"/>
      <c r="E163" s="8"/>
      <c r="F163" s="26"/>
      <c r="G163" s="21"/>
      <c r="H163" s="21"/>
      <c r="I163" s="21"/>
      <c r="J163" s="21"/>
      <c r="K163" s="21"/>
      <c r="L163" s="21"/>
      <c r="M163" s="27"/>
    </row>
    <row r="164" spans="1:13">
      <c r="A164" s="8"/>
      <c r="B164" s="8"/>
      <c r="C164" s="8"/>
      <c r="D164" s="8"/>
      <c r="E164" s="8"/>
      <c r="F164" s="26"/>
      <c r="G164" s="21"/>
      <c r="H164" s="21"/>
      <c r="I164" s="21"/>
      <c r="J164" s="21"/>
      <c r="K164" s="21"/>
      <c r="L164" s="21"/>
      <c r="M164" s="27"/>
    </row>
    <row r="165" spans="1:13">
      <c r="A165" s="8"/>
      <c r="B165" s="8"/>
      <c r="C165" s="8"/>
      <c r="D165" s="8"/>
      <c r="E165" s="8"/>
      <c r="F165" s="26"/>
      <c r="G165" s="21"/>
      <c r="H165" s="21"/>
      <c r="I165" s="21"/>
      <c r="J165" s="21"/>
      <c r="K165" s="21"/>
      <c r="L165" s="21"/>
      <c r="M165" s="27"/>
    </row>
    <row r="166" spans="1:13">
      <c r="A166" s="8"/>
      <c r="B166" s="8"/>
      <c r="C166" s="8"/>
      <c r="D166" s="8"/>
      <c r="E166" s="8"/>
      <c r="F166" s="26"/>
      <c r="G166" s="21"/>
      <c r="H166" s="21"/>
      <c r="I166" s="21"/>
      <c r="J166" s="21"/>
      <c r="K166" s="21"/>
      <c r="L166" s="21"/>
      <c r="M166" s="27"/>
    </row>
    <row r="167" spans="1:13">
      <c r="A167" s="8"/>
      <c r="B167" s="8"/>
      <c r="C167" s="8"/>
      <c r="D167" s="8"/>
      <c r="E167" s="8"/>
      <c r="F167" s="26"/>
      <c r="G167" s="21"/>
      <c r="H167" s="21"/>
      <c r="I167" s="21"/>
      <c r="J167" s="21"/>
      <c r="K167" s="21"/>
      <c r="L167" s="21"/>
      <c r="M167" s="27"/>
    </row>
    <row r="168" spans="1:13">
      <c r="A168" s="8"/>
      <c r="B168" s="8"/>
      <c r="C168" s="8"/>
      <c r="D168" s="8"/>
      <c r="E168" s="8"/>
      <c r="F168" s="26"/>
      <c r="G168" s="21"/>
      <c r="H168" s="21"/>
      <c r="I168" s="21"/>
      <c r="J168" s="21"/>
      <c r="K168" s="21"/>
      <c r="L168" s="21"/>
      <c r="M168" s="27"/>
    </row>
    <row r="169" spans="1:13">
      <c r="A169" s="8"/>
      <c r="B169" s="8"/>
      <c r="C169" s="8"/>
      <c r="D169" s="8"/>
      <c r="E169" s="8"/>
      <c r="F169" s="26"/>
      <c r="G169" s="21"/>
      <c r="H169" s="21"/>
      <c r="I169" s="21"/>
      <c r="J169" s="21"/>
      <c r="K169" s="21"/>
      <c r="L169" s="21"/>
      <c r="M169" s="27"/>
    </row>
    <row r="170" spans="1:13">
      <c r="A170" s="8"/>
      <c r="B170" s="8"/>
      <c r="C170" s="8"/>
      <c r="D170" s="8"/>
      <c r="E170" s="8"/>
      <c r="F170" s="26"/>
      <c r="G170" s="21"/>
      <c r="H170" s="21"/>
      <c r="I170" s="21"/>
      <c r="J170" s="21"/>
      <c r="K170" s="21"/>
      <c r="L170" s="21"/>
      <c r="M170" s="27"/>
    </row>
    <row r="171" spans="1:13">
      <c r="A171" s="8"/>
      <c r="B171" s="8"/>
      <c r="C171" s="8"/>
      <c r="D171" s="8"/>
      <c r="E171" s="8"/>
      <c r="F171" s="26"/>
      <c r="G171" s="21"/>
      <c r="H171" s="21"/>
      <c r="I171" s="21"/>
      <c r="J171" s="21"/>
      <c r="K171" s="21"/>
      <c r="L171" s="21"/>
      <c r="M171" s="27"/>
    </row>
    <row r="172" spans="1:13">
      <c r="A172" s="8"/>
      <c r="B172" s="8"/>
      <c r="C172" s="8"/>
      <c r="D172" s="8"/>
      <c r="E172" s="8"/>
      <c r="F172" s="26"/>
      <c r="G172" s="21"/>
      <c r="H172" s="21"/>
      <c r="I172" s="21"/>
      <c r="J172" s="21"/>
      <c r="K172" s="21"/>
      <c r="L172" s="21"/>
      <c r="M172" s="27"/>
    </row>
    <row r="173" spans="1:13">
      <c r="A173" s="8"/>
      <c r="B173" s="8"/>
      <c r="C173" s="8"/>
      <c r="D173" s="8"/>
      <c r="E173" s="8"/>
      <c r="F173" s="26"/>
      <c r="G173" s="21"/>
      <c r="H173" s="21"/>
      <c r="I173" s="21"/>
      <c r="J173" s="21"/>
      <c r="K173" s="21"/>
      <c r="L173" s="21"/>
      <c r="M173" s="27"/>
    </row>
    <row r="174" spans="1:13">
      <c r="A174" s="8"/>
      <c r="B174" s="8"/>
      <c r="C174" s="8"/>
      <c r="D174" s="8"/>
      <c r="E174" s="8"/>
      <c r="F174" s="26"/>
      <c r="G174" s="21"/>
      <c r="H174" s="21"/>
      <c r="I174" s="21"/>
      <c r="J174" s="21"/>
      <c r="K174" s="21"/>
      <c r="L174" s="21"/>
      <c r="M174" s="27"/>
    </row>
    <row r="175" spans="1:13">
      <c r="A175" s="8"/>
      <c r="B175" s="8"/>
      <c r="C175" s="8"/>
      <c r="D175" s="8"/>
      <c r="E175" s="8"/>
      <c r="F175" s="26"/>
      <c r="G175" s="21"/>
      <c r="H175" s="21"/>
      <c r="I175" s="21"/>
      <c r="J175" s="21"/>
      <c r="K175" s="21"/>
      <c r="L175" s="21"/>
      <c r="M175" s="27"/>
    </row>
    <row r="176" spans="1:13">
      <c r="A176" s="8"/>
      <c r="B176" s="8"/>
      <c r="C176" s="8"/>
      <c r="D176" s="8"/>
      <c r="E176" s="8"/>
      <c r="F176" s="26"/>
      <c r="G176" s="21"/>
      <c r="H176" s="21"/>
      <c r="I176" s="21"/>
      <c r="J176" s="21"/>
      <c r="K176" s="21"/>
      <c r="L176" s="21"/>
      <c r="M176" s="27"/>
    </row>
    <row r="177" spans="1:13">
      <c r="A177" s="8"/>
      <c r="B177" s="8"/>
      <c r="C177" s="8"/>
      <c r="D177" s="8"/>
      <c r="E177" s="8"/>
      <c r="F177" s="26"/>
      <c r="G177" s="21"/>
      <c r="H177" s="21"/>
      <c r="I177" s="21"/>
      <c r="J177" s="21"/>
      <c r="K177" s="21"/>
      <c r="L177" s="21"/>
      <c r="M177" s="27"/>
    </row>
    <row r="178" spans="1:13">
      <c r="A178" s="8"/>
      <c r="B178" s="8"/>
      <c r="C178" s="8"/>
      <c r="D178" s="8"/>
      <c r="E178" s="8"/>
      <c r="F178" s="26"/>
      <c r="G178" s="21"/>
      <c r="H178" s="21"/>
      <c r="I178" s="21"/>
      <c r="J178" s="21"/>
      <c r="K178" s="21"/>
      <c r="L178" s="21"/>
      <c r="M178" s="27"/>
    </row>
    <row r="179" spans="1:13">
      <c r="A179" s="8"/>
      <c r="B179" s="8"/>
      <c r="C179" s="8"/>
      <c r="D179" s="8"/>
      <c r="E179" s="8"/>
      <c r="F179" s="26"/>
      <c r="G179" s="21"/>
      <c r="H179" s="21"/>
      <c r="I179" s="21"/>
      <c r="J179" s="21"/>
      <c r="K179" s="21"/>
      <c r="L179" s="21"/>
      <c r="M179" s="27"/>
    </row>
    <row r="180" spans="1:13">
      <c r="A180" s="8"/>
      <c r="B180" s="8"/>
      <c r="C180" s="8"/>
      <c r="D180" s="8"/>
      <c r="E180" s="8"/>
      <c r="F180" s="26"/>
      <c r="G180" s="21"/>
      <c r="H180" s="21"/>
      <c r="I180" s="21"/>
      <c r="J180" s="21"/>
      <c r="K180" s="21"/>
      <c r="L180" s="21"/>
      <c r="M180" s="27"/>
    </row>
    <row r="181" spans="1:13">
      <c r="A181" s="8"/>
      <c r="B181" s="8"/>
      <c r="C181" s="8"/>
      <c r="D181" s="8"/>
      <c r="E181" s="8"/>
      <c r="F181" s="26"/>
      <c r="G181" s="21"/>
      <c r="H181" s="21"/>
      <c r="I181" s="21"/>
      <c r="J181" s="21"/>
      <c r="K181" s="21"/>
      <c r="L181" s="21"/>
      <c r="M181" s="27"/>
    </row>
    <row r="182" spans="1:13">
      <c r="A182" s="8"/>
      <c r="B182" s="8"/>
      <c r="C182" s="8"/>
      <c r="D182" s="8"/>
      <c r="E182" s="8"/>
      <c r="F182" s="26"/>
      <c r="G182" s="21"/>
      <c r="H182" s="21"/>
      <c r="I182" s="21"/>
      <c r="J182" s="21"/>
      <c r="K182" s="21"/>
      <c r="L182" s="21"/>
      <c r="M182" s="27"/>
    </row>
    <row r="183" spans="1:13">
      <c r="A183" s="8"/>
      <c r="B183" s="8"/>
      <c r="C183" s="8"/>
      <c r="D183" s="8"/>
      <c r="E183" s="8"/>
      <c r="F183" s="26"/>
      <c r="G183" s="21"/>
      <c r="H183" s="21"/>
      <c r="I183" s="21"/>
      <c r="J183" s="21"/>
      <c r="K183" s="21"/>
      <c r="L183" s="21"/>
      <c r="M183" s="27"/>
    </row>
    <row r="184" spans="1:13">
      <c r="A184" s="8"/>
      <c r="B184" s="8"/>
      <c r="C184" s="8"/>
      <c r="D184" s="8"/>
      <c r="E184" s="8"/>
      <c r="F184" s="26"/>
      <c r="G184" s="21"/>
      <c r="H184" s="21"/>
      <c r="I184" s="21"/>
      <c r="J184" s="21"/>
      <c r="K184" s="21"/>
      <c r="L184" s="21"/>
      <c r="M184" s="27"/>
    </row>
    <row r="185" spans="1:13">
      <c r="A185" s="8"/>
      <c r="B185" s="8"/>
      <c r="C185" s="8"/>
      <c r="D185" s="8"/>
      <c r="E185" s="8"/>
      <c r="F185" s="26"/>
      <c r="G185" s="21"/>
      <c r="H185" s="21"/>
      <c r="I185" s="21"/>
      <c r="J185" s="21"/>
      <c r="K185" s="21"/>
      <c r="L185" s="21"/>
      <c r="M185" s="27"/>
    </row>
    <row r="186" spans="1:13">
      <c r="A186" s="8"/>
      <c r="B186" s="8"/>
      <c r="C186" s="8"/>
      <c r="D186" s="8"/>
      <c r="E186" s="8"/>
      <c r="F186" s="26"/>
      <c r="G186" s="21"/>
      <c r="H186" s="21"/>
      <c r="I186" s="21"/>
      <c r="J186" s="21"/>
      <c r="K186" s="21"/>
      <c r="L186" s="21"/>
      <c r="M186" s="27"/>
    </row>
    <row r="187" spans="1:13">
      <c r="A187" s="8"/>
      <c r="B187" s="8"/>
      <c r="C187" s="8"/>
      <c r="D187" s="8"/>
      <c r="E187" s="8"/>
      <c r="F187" s="26"/>
      <c r="G187" s="21"/>
      <c r="H187" s="21"/>
      <c r="I187" s="21"/>
      <c r="J187" s="21"/>
      <c r="K187" s="21"/>
      <c r="L187" s="21"/>
      <c r="M187" s="27"/>
    </row>
    <row r="188" spans="1:13">
      <c r="A188" s="8"/>
      <c r="B188" s="8"/>
      <c r="C188" s="8"/>
      <c r="D188" s="8"/>
      <c r="E188" s="8"/>
      <c r="F188" s="26"/>
      <c r="G188" s="21"/>
      <c r="H188" s="21"/>
      <c r="I188" s="21"/>
      <c r="J188" s="21"/>
      <c r="K188" s="21"/>
      <c r="L188" s="21"/>
      <c r="M188" s="27"/>
    </row>
    <row r="189" spans="1:13">
      <c r="A189" s="8"/>
      <c r="B189" s="8"/>
      <c r="C189" s="8"/>
      <c r="D189" s="8"/>
      <c r="E189" s="8"/>
      <c r="F189" s="26"/>
      <c r="G189" s="21"/>
      <c r="H189" s="21"/>
      <c r="I189" s="21"/>
      <c r="J189" s="21"/>
      <c r="K189" s="21"/>
      <c r="L189" s="21"/>
      <c r="M189" s="27"/>
    </row>
    <row r="190" spans="1:13">
      <c r="A190" s="8"/>
      <c r="B190" s="8"/>
      <c r="C190" s="8"/>
      <c r="D190" s="8"/>
      <c r="E190" s="8"/>
      <c r="F190" s="26"/>
      <c r="G190" s="21"/>
      <c r="H190" s="21"/>
      <c r="I190" s="21"/>
      <c r="J190" s="21"/>
      <c r="K190" s="21"/>
      <c r="L190" s="21"/>
      <c r="M190" s="27"/>
    </row>
    <row r="191" spans="1:13">
      <c r="A191" s="8"/>
      <c r="B191" s="8"/>
      <c r="C191" s="8"/>
      <c r="D191" s="8"/>
      <c r="E191" s="8"/>
      <c r="F191" s="26"/>
      <c r="G191" s="21"/>
      <c r="H191" s="21"/>
      <c r="I191" s="21"/>
      <c r="J191" s="21"/>
      <c r="K191" s="21"/>
      <c r="L191" s="21"/>
      <c r="M191" s="27"/>
    </row>
    <row r="192" spans="1:13">
      <c r="A192" s="8"/>
      <c r="B192" s="8"/>
      <c r="C192" s="8"/>
      <c r="D192" s="8"/>
      <c r="E192" s="8"/>
      <c r="F192" s="26"/>
      <c r="G192" s="21"/>
      <c r="H192" s="21"/>
      <c r="I192" s="21"/>
      <c r="J192" s="21"/>
      <c r="K192" s="21"/>
      <c r="L192" s="21"/>
      <c r="M192" s="27"/>
    </row>
    <row r="193" spans="1:13">
      <c r="A193" s="8"/>
      <c r="B193" s="8"/>
      <c r="C193" s="8"/>
      <c r="D193" s="8"/>
      <c r="E193" s="8"/>
      <c r="F193" s="26"/>
      <c r="G193" s="21"/>
      <c r="H193" s="21"/>
      <c r="I193" s="21"/>
      <c r="J193" s="21"/>
      <c r="K193" s="21"/>
      <c r="L193" s="21"/>
      <c r="M193" s="27"/>
    </row>
    <row r="194" spans="1:13">
      <c r="A194" s="8"/>
      <c r="B194" s="8"/>
      <c r="C194" s="8"/>
      <c r="D194" s="8"/>
      <c r="E194" s="8"/>
      <c r="F194" s="26"/>
      <c r="G194" s="21"/>
      <c r="H194" s="21"/>
      <c r="I194" s="21"/>
      <c r="J194" s="21"/>
      <c r="K194" s="21"/>
      <c r="L194" s="21"/>
      <c r="M194" s="27"/>
    </row>
    <row r="195" spans="1:13">
      <c r="A195" s="8"/>
      <c r="B195" s="8"/>
      <c r="C195" s="8"/>
      <c r="D195" s="8"/>
      <c r="E195" s="8"/>
      <c r="F195" s="26"/>
      <c r="G195" s="21"/>
      <c r="H195" s="21"/>
      <c r="I195" s="21"/>
      <c r="J195" s="21"/>
      <c r="K195" s="21"/>
      <c r="L195" s="21"/>
      <c r="M195" s="27"/>
    </row>
    <row r="196" spans="1:13">
      <c r="A196" s="8"/>
      <c r="B196" s="8"/>
      <c r="C196" s="8"/>
      <c r="D196" s="8"/>
      <c r="E196" s="8"/>
      <c r="F196" s="26"/>
      <c r="G196" s="21"/>
      <c r="H196" s="21"/>
      <c r="I196" s="21"/>
      <c r="J196" s="21"/>
      <c r="K196" s="21"/>
      <c r="L196" s="21"/>
      <c r="M196" s="27"/>
    </row>
    <row r="197" spans="1:13">
      <c r="A197" s="8"/>
      <c r="B197" s="8"/>
      <c r="C197" s="8"/>
      <c r="D197" s="8"/>
      <c r="E197" s="8"/>
      <c r="F197" s="26"/>
      <c r="G197" s="21"/>
      <c r="H197" s="21"/>
      <c r="I197" s="21"/>
      <c r="J197" s="21"/>
      <c r="K197" s="21"/>
      <c r="L197" s="21"/>
      <c r="M197" s="27"/>
    </row>
    <row r="198" spans="1:13">
      <c r="A198" s="8"/>
      <c r="B198" s="8"/>
      <c r="C198" s="8"/>
      <c r="D198" s="8"/>
      <c r="E198" s="8"/>
      <c r="F198" s="26"/>
      <c r="G198" s="21"/>
      <c r="H198" s="21"/>
      <c r="I198" s="21"/>
      <c r="J198" s="21"/>
      <c r="K198" s="21"/>
      <c r="L198" s="21"/>
      <c r="M198" s="27"/>
    </row>
    <row r="199" spans="1:13">
      <c r="A199" s="8"/>
      <c r="B199" s="8"/>
      <c r="C199" s="8"/>
      <c r="D199" s="8"/>
      <c r="E199" s="8"/>
      <c r="F199" s="26"/>
      <c r="G199" s="21"/>
      <c r="H199" s="21"/>
      <c r="I199" s="21"/>
      <c r="J199" s="21"/>
      <c r="K199" s="21"/>
      <c r="L199" s="21"/>
      <c r="M199" s="27"/>
    </row>
    <row r="200" spans="1:13">
      <c r="A200" s="8"/>
      <c r="B200" s="8"/>
      <c r="C200" s="8"/>
      <c r="D200" s="8"/>
      <c r="E200" s="8"/>
      <c r="F200" s="26"/>
      <c r="G200" s="21"/>
      <c r="H200" s="21"/>
      <c r="I200" s="21"/>
      <c r="J200" s="21"/>
      <c r="K200" s="21"/>
      <c r="L200" s="21"/>
      <c r="M200" s="27"/>
    </row>
    <row r="201" spans="1:13">
      <c r="A201" s="8"/>
      <c r="B201" s="8"/>
      <c r="C201" s="8"/>
      <c r="D201" s="8"/>
      <c r="E201" s="8"/>
      <c r="F201" s="26"/>
      <c r="G201" s="21"/>
      <c r="H201" s="21"/>
      <c r="I201" s="21"/>
      <c r="J201" s="21"/>
      <c r="K201" s="21"/>
      <c r="L201" s="21"/>
      <c r="M201" s="27"/>
    </row>
    <row r="202" spans="1:13">
      <c r="A202" s="8"/>
      <c r="B202" s="8"/>
      <c r="C202" s="8"/>
      <c r="D202" s="8"/>
      <c r="E202" s="8"/>
      <c r="F202" s="26"/>
      <c r="G202" s="21"/>
      <c r="H202" s="21"/>
      <c r="I202" s="21"/>
      <c r="J202" s="21"/>
      <c r="K202" s="21"/>
      <c r="L202" s="21"/>
      <c r="M202" s="27"/>
    </row>
    <row r="203" spans="1:13">
      <c r="A203" s="8"/>
      <c r="B203" s="8"/>
      <c r="C203" s="8"/>
      <c r="D203" s="8"/>
      <c r="E203" s="8"/>
      <c r="F203" s="26"/>
      <c r="G203" s="21"/>
      <c r="H203" s="21"/>
      <c r="I203" s="21"/>
      <c r="J203" s="21"/>
      <c r="K203" s="21"/>
      <c r="L203" s="21"/>
      <c r="M203" s="27"/>
    </row>
    <row r="204" spans="1:13">
      <c r="A204" s="8"/>
      <c r="B204" s="8"/>
      <c r="C204" s="8"/>
      <c r="D204" s="8"/>
      <c r="E204" s="8"/>
      <c r="F204" s="26"/>
      <c r="G204" s="21"/>
      <c r="H204" s="21"/>
      <c r="I204" s="21"/>
      <c r="J204" s="21"/>
      <c r="K204" s="21"/>
      <c r="L204" s="21"/>
      <c r="M204" s="27"/>
    </row>
    <row r="205" spans="1:13">
      <c r="A205" s="8"/>
      <c r="B205" s="8"/>
      <c r="C205" s="8"/>
      <c r="D205" s="8"/>
      <c r="E205" s="8"/>
      <c r="F205" s="26"/>
      <c r="G205" s="21"/>
      <c r="H205" s="21"/>
      <c r="I205" s="21"/>
      <c r="J205" s="21"/>
      <c r="K205" s="21"/>
      <c r="L205" s="21"/>
      <c r="M205" s="27"/>
    </row>
    <row r="206" spans="1:13">
      <c r="A206" s="8"/>
      <c r="B206" s="8"/>
      <c r="C206" s="8"/>
      <c r="D206" s="8"/>
      <c r="E206" s="8"/>
      <c r="F206" s="26"/>
      <c r="G206" s="21"/>
      <c r="H206" s="21"/>
      <c r="I206" s="21"/>
      <c r="J206" s="21"/>
      <c r="K206" s="21"/>
      <c r="L206" s="21"/>
      <c r="M206" s="27"/>
    </row>
    <row r="207" spans="1:13">
      <c r="A207" s="8"/>
      <c r="B207" s="8"/>
      <c r="C207" s="8"/>
      <c r="D207" s="8"/>
      <c r="E207" s="8"/>
      <c r="F207" s="26"/>
      <c r="G207" s="21"/>
      <c r="H207" s="21"/>
      <c r="I207" s="21"/>
      <c r="J207" s="21"/>
      <c r="K207" s="21"/>
      <c r="L207" s="21"/>
      <c r="M207" s="27"/>
    </row>
    <row r="208" spans="1:13">
      <c r="A208" s="8"/>
      <c r="B208" s="8"/>
      <c r="C208" s="8"/>
      <c r="D208" s="8"/>
      <c r="E208" s="8"/>
      <c r="F208" s="26"/>
      <c r="G208" s="21"/>
      <c r="H208" s="21"/>
      <c r="I208" s="21"/>
      <c r="J208" s="21"/>
      <c r="K208" s="21"/>
      <c r="L208" s="21"/>
      <c r="M208" s="27"/>
    </row>
    <row r="209" spans="1:13">
      <c r="A209" s="8"/>
      <c r="B209" s="8"/>
      <c r="C209" s="8"/>
      <c r="D209" s="8"/>
      <c r="E209" s="8"/>
      <c r="F209" s="26"/>
      <c r="G209" s="21"/>
      <c r="H209" s="21"/>
      <c r="I209" s="21"/>
      <c r="J209" s="21"/>
      <c r="K209" s="21"/>
      <c r="L209" s="21"/>
      <c r="M209" s="27"/>
    </row>
    <row r="210" spans="1:13">
      <c r="A210" s="8"/>
      <c r="B210" s="8"/>
      <c r="C210" s="8"/>
      <c r="D210" s="8"/>
      <c r="E210" s="8"/>
      <c r="F210" s="26"/>
      <c r="G210" s="21"/>
      <c r="H210" s="21"/>
      <c r="I210" s="21"/>
      <c r="J210" s="21"/>
      <c r="K210" s="21"/>
      <c r="L210" s="21"/>
      <c r="M210" s="27"/>
    </row>
    <row r="211" spans="1:13">
      <c r="A211" s="8"/>
      <c r="B211" s="8"/>
      <c r="C211" s="8"/>
      <c r="D211" s="8"/>
      <c r="E211" s="8"/>
      <c r="F211" s="26"/>
      <c r="G211" s="21"/>
      <c r="H211" s="21"/>
      <c r="I211" s="21"/>
      <c r="J211" s="21"/>
      <c r="K211" s="21"/>
      <c r="L211" s="21"/>
      <c r="M211" s="27"/>
    </row>
    <row r="212" spans="1:13">
      <c r="A212" s="8"/>
      <c r="B212" s="8"/>
      <c r="C212" s="8"/>
      <c r="D212" s="8"/>
      <c r="E212" s="8"/>
      <c r="F212" s="26"/>
      <c r="G212" s="21"/>
      <c r="H212" s="21"/>
      <c r="I212" s="21"/>
      <c r="J212" s="21"/>
      <c r="K212" s="21"/>
      <c r="L212" s="21"/>
      <c r="M212" s="27"/>
    </row>
    <row r="213" spans="1:13">
      <c r="A213" s="8"/>
      <c r="B213" s="8"/>
      <c r="C213" s="8"/>
      <c r="D213" s="8"/>
      <c r="E213" s="8"/>
      <c r="F213" s="26"/>
      <c r="G213" s="21"/>
      <c r="H213" s="21"/>
      <c r="I213" s="21"/>
      <c r="J213" s="21"/>
      <c r="K213" s="21"/>
      <c r="L213" s="21"/>
      <c r="M213" s="27"/>
    </row>
    <row r="214" spans="1:13">
      <c r="A214" s="8"/>
      <c r="B214" s="8"/>
      <c r="C214" s="8"/>
      <c r="D214" s="8"/>
      <c r="E214" s="8"/>
      <c r="F214" s="26"/>
      <c r="G214" s="21"/>
      <c r="H214" s="21"/>
      <c r="I214" s="21"/>
      <c r="J214" s="21"/>
      <c r="K214" s="21"/>
      <c r="L214" s="21"/>
      <c r="M214" s="27"/>
    </row>
    <row r="215" spans="1:13">
      <c r="A215" s="8"/>
      <c r="B215" s="8"/>
      <c r="C215" s="8"/>
      <c r="D215" s="8"/>
      <c r="E215" s="8"/>
      <c r="F215" s="26"/>
      <c r="G215" s="21"/>
      <c r="H215" s="21"/>
      <c r="I215" s="21"/>
      <c r="J215" s="21"/>
      <c r="K215" s="21"/>
      <c r="L215" s="21"/>
      <c r="M215" s="27"/>
    </row>
    <row r="216" spans="1:13">
      <c r="A216" s="8"/>
      <c r="B216" s="8"/>
      <c r="C216" s="8"/>
      <c r="D216" s="8"/>
      <c r="E216" s="8"/>
      <c r="F216" s="26"/>
      <c r="G216" s="21"/>
      <c r="H216" s="21"/>
      <c r="I216" s="21"/>
      <c r="J216" s="21"/>
      <c r="K216" s="21"/>
      <c r="L216" s="21"/>
      <c r="M216" s="27"/>
    </row>
    <row r="217" spans="1:13">
      <c r="A217" s="8"/>
      <c r="B217" s="8"/>
      <c r="C217" s="8"/>
      <c r="D217" s="8"/>
      <c r="E217" s="8"/>
      <c r="F217" s="26"/>
      <c r="G217" s="21"/>
      <c r="H217" s="21"/>
      <c r="I217" s="21"/>
      <c r="J217" s="21"/>
      <c r="K217" s="21"/>
      <c r="L217" s="21"/>
      <c r="M217" s="27"/>
    </row>
    <row r="218" spans="1:13">
      <c r="A218" s="8"/>
      <c r="B218" s="8"/>
      <c r="C218" s="8"/>
      <c r="D218" s="8"/>
      <c r="E218" s="8"/>
      <c r="F218" s="26"/>
      <c r="G218" s="21"/>
      <c r="H218" s="21"/>
      <c r="I218" s="21"/>
      <c r="J218" s="21"/>
      <c r="K218" s="21"/>
      <c r="L218" s="21"/>
      <c r="M218" s="27"/>
    </row>
    <row r="219" spans="1:13">
      <c r="A219" s="8"/>
      <c r="B219" s="8"/>
      <c r="C219" s="8"/>
      <c r="D219" s="8"/>
      <c r="E219" s="8"/>
      <c r="F219" s="26"/>
      <c r="G219" s="21"/>
      <c r="H219" s="21"/>
      <c r="I219" s="21"/>
      <c r="J219" s="21"/>
      <c r="K219" s="21"/>
      <c r="L219" s="21"/>
      <c r="M219" s="27"/>
    </row>
    <row r="220" spans="1:13">
      <c r="A220" s="8"/>
      <c r="B220" s="8"/>
      <c r="C220" s="8"/>
      <c r="D220" s="8"/>
      <c r="E220" s="8"/>
      <c r="F220" s="26"/>
      <c r="G220" s="21"/>
      <c r="H220" s="21"/>
      <c r="I220" s="21"/>
      <c r="J220" s="21"/>
      <c r="K220" s="21"/>
      <c r="L220" s="21"/>
      <c r="M220" s="27"/>
    </row>
    <row r="221" spans="1:13">
      <c r="A221" s="8"/>
      <c r="B221" s="8"/>
      <c r="C221" s="8"/>
      <c r="D221" s="8"/>
      <c r="E221" s="8"/>
      <c r="F221" s="26"/>
      <c r="G221" s="21"/>
      <c r="H221" s="21"/>
      <c r="I221" s="21"/>
      <c r="J221" s="21"/>
      <c r="K221" s="21"/>
      <c r="L221" s="21"/>
      <c r="M221" s="27"/>
    </row>
    <row r="222" spans="1:13">
      <c r="A222" s="8"/>
      <c r="B222" s="8"/>
      <c r="C222" s="8"/>
      <c r="D222" s="8"/>
      <c r="E222" s="8"/>
      <c r="F222" s="26"/>
      <c r="G222" s="21"/>
      <c r="H222" s="21"/>
      <c r="I222" s="21"/>
      <c r="J222" s="21"/>
      <c r="K222" s="21"/>
      <c r="L222" s="21"/>
      <c r="M222" s="27"/>
    </row>
    <row r="223" spans="1:13">
      <c r="A223" s="8"/>
      <c r="B223" s="8"/>
      <c r="C223" s="8"/>
      <c r="D223" s="8"/>
      <c r="E223" s="8"/>
      <c r="F223" s="26"/>
      <c r="G223" s="21"/>
      <c r="H223" s="21"/>
      <c r="I223" s="21"/>
      <c r="J223" s="21"/>
      <c r="K223" s="21"/>
      <c r="L223" s="21"/>
      <c r="M223" s="27"/>
    </row>
    <row r="224" spans="1:13">
      <c r="A224" s="8"/>
      <c r="B224" s="8"/>
      <c r="C224" s="8"/>
      <c r="D224" s="8"/>
      <c r="E224" s="8"/>
      <c r="F224" s="26"/>
      <c r="G224" s="21"/>
      <c r="H224" s="21"/>
      <c r="I224" s="21"/>
      <c r="J224" s="21"/>
      <c r="K224" s="21"/>
      <c r="L224" s="21"/>
      <c r="M224" s="27"/>
    </row>
    <row r="225" spans="1:13">
      <c r="A225" s="8"/>
      <c r="B225" s="8"/>
      <c r="C225" s="8"/>
      <c r="D225" s="8"/>
      <c r="E225" s="8"/>
      <c r="F225" s="26"/>
      <c r="G225" s="21"/>
      <c r="H225" s="21"/>
      <c r="I225" s="21"/>
      <c r="J225" s="21"/>
      <c r="K225" s="21"/>
      <c r="L225" s="21"/>
      <c r="M225" s="27"/>
    </row>
    <row r="226" spans="1:13">
      <c r="A226" s="8"/>
      <c r="B226" s="8"/>
      <c r="C226" s="8"/>
      <c r="D226" s="8"/>
      <c r="E226" s="8"/>
      <c r="F226" s="26"/>
      <c r="G226" s="21"/>
      <c r="H226" s="21"/>
      <c r="I226" s="21"/>
      <c r="J226" s="21"/>
      <c r="K226" s="21"/>
      <c r="L226" s="21"/>
      <c r="M226" s="27"/>
    </row>
    <row r="227" spans="1:13">
      <c r="A227" s="8"/>
      <c r="B227" s="8"/>
      <c r="C227" s="8"/>
      <c r="D227" s="8"/>
      <c r="E227" s="8"/>
      <c r="F227" s="26"/>
      <c r="G227" s="21"/>
      <c r="H227" s="21"/>
      <c r="I227" s="21"/>
      <c r="J227" s="21"/>
      <c r="K227" s="21"/>
      <c r="L227" s="21"/>
      <c r="M227" s="27"/>
    </row>
    <row r="228" spans="1:13">
      <c r="A228" s="8"/>
      <c r="B228" s="8"/>
      <c r="C228" s="8"/>
      <c r="D228" s="8"/>
      <c r="E228" s="8"/>
      <c r="F228" s="26"/>
      <c r="G228" s="21"/>
      <c r="H228" s="21"/>
      <c r="I228" s="21"/>
      <c r="J228" s="21"/>
      <c r="K228" s="21"/>
      <c r="L228" s="21"/>
      <c r="M228" s="27"/>
    </row>
    <row r="229" spans="1:13">
      <c r="A229" s="8"/>
      <c r="B229" s="8"/>
      <c r="C229" s="8"/>
      <c r="D229" s="8"/>
      <c r="E229" s="8"/>
      <c r="F229" s="26"/>
      <c r="G229" s="21"/>
      <c r="H229" s="21"/>
      <c r="I229" s="21"/>
      <c r="J229" s="21"/>
      <c r="K229" s="21"/>
      <c r="L229" s="21"/>
      <c r="M229" s="27"/>
    </row>
    <row r="230" spans="1:13">
      <c r="A230" s="8"/>
      <c r="B230" s="8"/>
      <c r="C230" s="8"/>
      <c r="D230" s="8"/>
      <c r="E230" s="8"/>
      <c r="F230" s="26"/>
      <c r="G230" s="21"/>
      <c r="H230" s="21"/>
      <c r="I230" s="21"/>
      <c r="J230" s="21"/>
      <c r="K230" s="21"/>
      <c r="L230" s="21"/>
      <c r="M230" s="27"/>
    </row>
    <row r="231" spans="1:13">
      <c r="A231" s="8"/>
      <c r="B231" s="8"/>
      <c r="C231" s="8"/>
      <c r="D231" s="8"/>
      <c r="E231" s="8"/>
      <c r="F231" s="26"/>
      <c r="G231" s="21"/>
      <c r="H231" s="21"/>
      <c r="I231" s="21"/>
      <c r="J231" s="21"/>
      <c r="K231" s="21"/>
      <c r="L231" s="21"/>
      <c r="M231" s="27"/>
    </row>
    <row r="232" spans="1:13">
      <c r="A232" s="8"/>
      <c r="B232" s="8"/>
      <c r="C232" s="8"/>
      <c r="D232" s="8"/>
      <c r="E232" s="8"/>
      <c r="F232" s="26"/>
      <c r="G232" s="21"/>
      <c r="H232" s="21"/>
      <c r="I232" s="21"/>
      <c r="J232" s="21"/>
      <c r="K232" s="21"/>
      <c r="L232" s="21"/>
      <c r="M232" s="27"/>
    </row>
    <row r="233" spans="1:13">
      <c r="A233" s="8"/>
      <c r="B233" s="8"/>
      <c r="C233" s="8"/>
      <c r="D233" s="8"/>
      <c r="E233" s="8"/>
      <c r="F233" s="26"/>
      <c r="G233" s="21"/>
      <c r="H233" s="21"/>
      <c r="I233" s="21"/>
      <c r="J233" s="21"/>
      <c r="K233" s="21"/>
      <c r="L233" s="21"/>
      <c r="M233" s="27"/>
    </row>
    <row r="234" spans="1:13">
      <c r="A234" s="8"/>
      <c r="B234" s="8"/>
      <c r="C234" s="8"/>
      <c r="D234" s="8"/>
      <c r="E234" s="8"/>
      <c r="F234" s="26"/>
      <c r="G234" s="21"/>
      <c r="H234" s="21"/>
      <c r="I234" s="21"/>
      <c r="J234" s="21"/>
      <c r="K234" s="21"/>
      <c r="L234" s="21"/>
      <c r="M234" s="27"/>
    </row>
    <row r="235" spans="1:13">
      <c r="A235" s="8"/>
      <c r="B235" s="8"/>
      <c r="C235" s="8"/>
      <c r="D235" s="8"/>
      <c r="E235" s="8"/>
      <c r="F235" s="26"/>
      <c r="G235" s="21"/>
      <c r="H235" s="21"/>
      <c r="I235" s="21"/>
      <c r="J235" s="21"/>
      <c r="K235" s="21"/>
      <c r="L235" s="21"/>
      <c r="M235" s="27"/>
    </row>
    <row r="236" spans="1:13">
      <c r="A236" s="8"/>
      <c r="B236" s="8"/>
      <c r="C236" s="8"/>
      <c r="D236" s="8"/>
      <c r="E236" s="8"/>
      <c r="F236" s="26"/>
      <c r="G236" s="21"/>
      <c r="H236" s="21"/>
      <c r="I236" s="21"/>
      <c r="J236" s="21"/>
      <c r="K236" s="21"/>
      <c r="L236" s="21"/>
      <c r="M236" s="27"/>
    </row>
    <row r="237" spans="1:13">
      <c r="A237" s="8"/>
      <c r="B237" s="8"/>
      <c r="C237" s="8"/>
      <c r="D237" s="8"/>
      <c r="E237" s="8"/>
      <c r="F237" s="26"/>
      <c r="G237" s="21"/>
      <c r="H237" s="21"/>
      <c r="I237" s="21"/>
      <c r="J237" s="21"/>
      <c r="K237" s="21"/>
      <c r="L237" s="21"/>
      <c r="M237" s="27"/>
    </row>
    <row r="238" spans="1:13">
      <c r="A238" s="8"/>
      <c r="B238" s="8"/>
      <c r="C238" s="8"/>
      <c r="D238" s="8"/>
      <c r="E238" s="8"/>
      <c r="F238" s="26"/>
      <c r="G238" s="21"/>
      <c r="H238" s="21"/>
      <c r="I238" s="21"/>
      <c r="J238" s="21"/>
      <c r="K238" s="21"/>
      <c r="L238" s="21"/>
      <c r="M238" s="27"/>
    </row>
    <row r="239" spans="1:13">
      <c r="A239" s="8"/>
      <c r="B239" s="8"/>
      <c r="C239" s="8"/>
      <c r="D239" s="8"/>
      <c r="E239" s="8"/>
      <c r="F239" s="26"/>
      <c r="G239" s="21"/>
      <c r="H239" s="21"/>
      <c r="I239" s="21"/>
      <c r="J239" s="21"/>
      <c r="K239" s="21"/>
      <c r="L239" s="21"/>
      <c r="M239" s="27"/>
    </row>
    <row r="240" spans="1:13">
      <c r="A240" s="8"/>
      <c r="B240" s="8"/>
      <c r="C240" s="8"/>
      <c r="D240" s="8"/>
      <c r="E240" s="8"/>
      <c r="F240" s="26"/>
      <c r="G240" s="21"/>
      <c r="H240" s="21"/>
      <c r="I240" s="21"/>
      <c r="J240" s="21"/>
      <c r="K240" s="21"/>
      <c r="L240" s="21"/>
      <c r="M240" s="27"/>
    </row>
    <row r="241" spans="1:13">
      <c r="A241" s="8"/>
      <c r="B241" s="8"/>
      <c r="C241" s="8"/>
      <c r="D241" s="8"/>
      <c r="E241" s="8"/>
      <c r="F241" s="26"/>
      <c r="G241" s="21"/>
      <c r="H241" s="21"/>
      <c r="I241" s="21"/>
      <c r="J241" s="21"/>
      <c r="K241" s="21"/>
      <c r="L241" s="21"/>
      <c r="M241" s="27"/>
    </row>
    <row r="242" spans="1:13">
      <c r="A242" s="8"/>
      <c r="B242" s="8"/>
      <c r="C242" s="8"/>
      <c r="D242" s="8"/>
      <c r="E242" s="8"/>
      <c r="F242" s="26"/>
      <c r="G242" s="21"/>
      <c r="H242" s="21"/>
      <c r="I242" s="21"/>
      <c r="J242" s="21"/>
      <c r="K242" s="21"/>
      <c r="L242" s="21"/>
      <c r="M242" s="27"/>
    </row>
    <row r="243" spans="1:13">
      <c r="A243" s="8"/>
      <c r="B243" s="8"/>
      <c r="C243" s="8"/>
      <c r="D243" s="8"/>
      <c r="E243" s="8"/>
      <c r="F243" s="26"/>
      <c r="G243" s="21"/>
      <c r="H243" s="21"/>
      <c r="I243" s="21"/>
      <c r="J243" s="21"/>
      <c r="K243" s="21"/>
      <c r="L243" s="21"/>
      <c r="M243" s="27"/>
    </row>
    <row r="244" spans="1:13">
      <c r="A244" s="8"/>
      <c r="B244" s="8"/>
      <c r="C244" s="8"/>
      <c r="D244" s="8"/>
      <c r="E244" s="8"/>
      <c r="F244" s="26"/>
      <c r="G244" s="21"/>
      <c r="H244" s="21"/>
      <c r="I244" s="21"/>
      <c r="J244" s="21"/>
      <c r="K244" s="21"/>
      <c r="L244" s="21"/>
      <c r="M244" s="27"/>
    </row>
    <row r="245" spans="1:13">
      <c r="A245" s="8"/>
      <c r="B245" s="8"/>
      <c r="C245" s="8"/>
      <c r="D245" s="8"/>
      <c r="E245" s="8"/>
      <c r="F245" s="26"/>
      <c r="G245" s="21"/>
      <c r="H245" s="21"/>
      <c r="I245" s="21"/>
      <c r="J245" s="21"/>
      <c r="K245" s="21"/>
      <c r="L245" s="21"/>
      <c r="M245" s="27"/>
    </row>
    <row r="246" spans="1:13">
      <c r="A246" s="8"/>
      <c r="B246" s="8"/>
      <c r="C246" s="8"/>
      <c r="D246" s="8"/>
      <c r="E246" s="8"/>
      <c r="F246" s="26"/>
      <c r="G246" s="21"/>
      <c r="H246" s="21"/>
      <c r="I246" s="21"/>
      <c r="J246" s="21"/>
      <c r="K246" s="21"/>
      <c r="L246" s="21"/>
      <c r="M246" s="27"/>
    </row>
    <row r="247" spans="1:13">
      <c r="A247" s="8"/>
      <c r="B247" s="8"/>
      <c r="C247" s="8"/>
      <c r="D247" s="8"/>
      <c r="E247" s="8"/>
      <c r="F247" s="26"/>
      <c r="G247" s="21"/>
      <c r="H247" s="21"/>
      <c r="I247" s="21"/>
      <c r="J247" s="21"/>
      <c r="K247" s="21"/>
      <c r="L247" s="21"/>
      <c r="M247" s="27"/>
    </row>
    <row r="248" spans="1:13">
      <c r="A248" s="8"/>
      <c r="B248" s="8"/>
      <c r="C248" s="8"/>
      <c r="D248" s="8"/>
      <c r="E248" s="8"/>
      <c r="F248" s="26"/>
      <c r="G248" s="21"/>
      <c r="H248" s="21"/>
      <c r="I248" s="21"/>
      <c r="J248" s="21"/>
      <c r="K248" s="21"/>
      <c r="L248" s="21"/>
      <c r="M248" s="27"/>
    </row>
    <row r="249" spans="1:13">
      <c r="A249" s="8"/>
      <c r="B249" s="8"/>
      <c r="C249" s="8"/>
      <c r="D249" s="8"/>
      <c r="E249" s="8"/>
      <c r="F249" s="26"/>
      <c r="G249" s="21"/>
      <c r="H249" s="21"/>
      <c r="I249" s="21"/>
      <c r="J249" s="21"/>
      <c r="K249" s="21"/>
      <c r="L249" s="21"/>
      <c r="M249" s="27"/>
    </row>
    <row r="250" spans="1:13">
      <c r="A250" s="8"/>
      <c r="B250" s="8"/>
      <c r="C250" s="8"/>
      <c r="D250" s="8"/>
      <c r="E250" s="8"/>
      <c r="F250" s="26"/>
      <c r="G250" s="21"/>
      <c r="H250" s="21"/>
      <c r="I250" s="21"/>
      <c r="J250" s="21"/>
      <c r="K250" s="21"/>
      <c r="L250" s="21"/>
      <c r="M250" s="27"/>
    </row>
    <row r="251" spans="1:13">
      <c r="A251" s="8"/>
      <c r="B251" s="8"/>
      <c r="C251" s="8"/>
      <c r="D251" s="8"/>
      <c r="E251" s="8"/>
      <c r="F251" s="26"/>
      <c r="G251" s="21"/>
      <c r="H251" s="21"/>
      <c r="I251" s="21"/>
      <c r="J251" s="21"/>
      <c r="K251" s="21"/>
      <c r="L251" s="21"/>
      <c r="M251" s="27"/>
    </row>
    <row r="252" spans="1:13">
      <c r="A252" s="8"/>
      <c r="B252" s="8"/>
      <c r="C252" s="8"/>
      <c r="D252" s="8"/>
      <c r="E252" s="8"/>
      <c r="F252" s="26"/>
      <c r="G252" s="21"/>
      <c r="H252" s="21"/>
      <c r="I252" s="21"/>
      <c r="J252" s="21"/>
      <c r="K252" s="21"/>
      <c r="L252" s="21"/>
      <c r="M252" s="27"/>
    </row>
    <row r="253" spans="1:13">
      <c r="A253" s="8"/>
      <c r="B253" s="8"/>
      <c r="C253" s="8"/>
      <c r="D253" s="8"/>
      <c r="E253" s="8"/>
      <c r="F253" s="26"/>
      <c r="G253" s="21"/>
      <c r="H253" s="21"/>
      <c r="I253" s="21"/>
      <c r="J253" s="21"/>
      <c r="K253" s="21"/>
      <c r="L253" s="21"/>
      <c r="M253" s="27"/>
    </row>
    <row r="254" spans="1:13">
      <c r="A254" s="8"/>
      <c r="B254" s="8"/>
      <c r="C254" s="8"/>
      <c r="D254" s="8"/>
      <c r="E254" s="8"/>
      <c r="F254" s="26"/>
      <c r="G254" s="21"/>
      <c r="H254" s="21"/>
      <c r="I254" s="21"/>
      <c r="J254" s="21"/>
      <c r="K254" s="21"/>
      <c r="L254" s="21"/>
      <c r="M254" s="27"/>
    </row>
    <row r="255" spans="1:13">
      <c r="A255" s="8"/>
      <c r="B255" s="8"/>
      <c r="C255" s="8"/>
      <c r="D255" s="8"/>
      <c r="E255" s="8"/>
      <c r="F255" s="26"/>
      <c r="G255" s="21"/>
      <c r="H255" s="21"/>
      <c r="I255" s="21"/>
      <c r="J255" s="21"/>
      <c r="K255" s="21"/>
      <c r="L255" s="21"/>
      <c r="M255" s="27"/>
    </row>
    <row r="256" spans="1:13">
      <c r="A256" s="8"/>
      <c r="B256" s="8"/>
      <c r="C256" s="8"/>
      <c r="D256" s="8"/>
      <c r="E256" s="8"/>
      <c r="F256" s="26"/>
      <c r="G256" s="21"/>
      <c r="H256" s="21"/>
      <c r="I256" s="21"/>
      <c r="J256" s="21"/>
      <c r="K256" s="21"/>
      <c r="L256" s="21"/>
      <c r="M256" s="27"/>
    </row>
    <row r="257" spans="1:13">
      <c r="A257" s="8"/>
      <c r="B257" s="8"/>
      <c r="C257" s="8"/>
      <c r="D257" s="8"/>
      <c r="E257" s="8"/>
      <c r="F257" s="26"/>
      <c r="G257" s="21"/>
      <c r="H257" s="21"/>
      <c r="I257" s="21"/>
      <c r="J257" s="21"/>
      <c r="K257" s="21"/>
      <c r="L257" s="21"/>
      <c r="M257" s="27"/>
    </row>
    <row r="258" spans="1:13">
      <c r="A258" s="8"/>
      <c r="B258" s="8"/>
      <c r="C258" s="8"/>
      <c r="D258" s="8"/>
      <c r="E258" s="8"/>
      <c r="F258" s="26"/>
      <c r="G258" s="21"/>
      <c r="H258" s="21"/>
      <c r="I258" s="21"/>
      <c r="J258" s="21"/>
      <c r="K258" s="21"/>
      <c r="L258" s="21"/>
      <c r="M258" s="27"/>
    </row>
    <row r="259" spans="1:13">
      <c r="A259" s="8"/>
      <c r="B259" s="8"/>
      <c r="C259" s="8"/>
      <c r="D259" s="8"/>
      <c r="E259" s="8"/>
      <c r="F259" s="26"/>
      <c r="G259" s="21"/>
      <c r="H259" s="21"/>
      <c r="I259" s="21"/>
      <c r="J259" s="21"/>
      <c r="K259" s="21"/>
      <c r="L259" s="21"/>
      <c r="M259" s="27"/>
    </row>
    <row r="260" spans="1:13">
      <c r="A260" s="8"/>
      <c r="B260" s="8"/>
      <c r="C260" s="8"/>
      <c r="D260" s="8"/>
      <c r="E260" s="8"/>
      <c r="F260" s="26"/>
      <c r="G260" s="21"/>
      <c r="H260" s="21"/>
      <c r="I260" s="21"/>
      <c r="J260" s="21"/>
      <c r="K260" s="21"/>
      <c r="L260" s="21"/>
      <c r="M260" s="27"/>
    </row>
    <row r="261" spans="1:13">
      <c r="A261" s="8"/>
      <c r="B261" s="8"/>
      <c r="C261" s="8"/>
      <c r="D261" s="8"/>
      <c r="E261" s="8"/>
      <c r="F261" s="26"/>
      <c r="G261" s="21"/>
      <c r="H261" s="21"/>
      <c r="I261" s="21"/>
      <c r="J261" s="21"/>
      <c r="K261" s="21"/>
      <c r="L261" s="21"/>
      <c r="M261" s="27"/>
    </row>
    <row r="262" spans="1:13">
      <c r="A262" s="8"/>
      <c r="B262" s="8"/>
      <c r="C262" s="8"/>
      <c r="D262" s="8"/>
      <c r="E262" s="8"/>
      <c r="F262" s="26"/>
      <c r="G262" s="21"/>
      <c r="H262" s="21"/>
      <c r="I262" s="21"/>
      <c r="J262" s="21"/>
      <c r="K262" s="21"/>
      <c r="L262" s="21"/>
      <c r="M262" s="27"/>
    </row>
    <row r="263" spans="1:13">
      <c r="A263" s="8"/>
      <c r="B263" s="8"/>
      <c r="C263" s="8"/>
      <c r="D263" s="8"/>
      <c r="E263" s="8"/>
      <c r="F263" s="26"/>
      <c r="G263" s="21"/>
      <c r="H263" s="21"/>
      <c r="I263" s="21"/>
      <c r="J263" s="21"/>
      <c r="K263" s="21"/>
      <c r="L263" s="21"/>
      <c r="M263" s="27"/>
    </row>
    <row r="264" spans="1:13">
      <c r="A264" s="8"/>
      <c r="B264" s="8"/>
      <c r="C264" s="8"/>
      <c r="D264" s="8"/>
      <c r="E264" s="8"/>
      <c r="F264" s="26"/>
      <c r="G264" s="21"/>
      <c r="H264" s="21"/>
      <c r="I264" s="21"/>
      <c r="J264" s="21"/>
      <c r="K264" s="21"/>
      <c r="L264" s="21"/>
      <c r="M264" s="27"/>
    </row>
    <row r="265" spans="1:13">
      <c r="A265" s="8"/>
      <c r="B265" s="8"/>
      <c r="C265" s="8"/>
      <c r="D265" s="8"/>
      <c r="E265" s="8"/>
      <c r="F265" s="26"/>
      <c r="G265" s="21"/>
      <c r="H265" s="21"/>
      <c r="I265" s="21"/>
      <c r="J265" s="21"/>
      <c r="K265" s="21"/>
      <c r="L265" s="21"/>
      <c r="M265" s="27"/>
    </row>
    <row r="266" spans="1:13">
      <c r="A266" s="8"/>
      <c r="B266" s="8"/>
      <c r="C266" s="8"/>
      <c r="D266" s="8"/>
      <c r="E266" s="8"/>
      <c r="F266" s="26"/>
      <c r="G266" s="21"/>
      <c r="H266" s="21"/>
      <c r="I266" s="21"/>
      <c r="J266" s="21"/>
      <c r="K266" s="21"/>
      <c r="L266" s="21"/>
      <c r="M266" s="27"/>
    </row>
    <row r="267" spans="1:13">
      <c r="A267" s="8"/>
      <c r="B267" s="8"/>
      <c r="C267" s="8"/>
      <c r="D267" s="8"/>
      <c r="E267" s="8"/>
      <c r="F267" s="26"/>
      <c r="G267" s="21"/>
      <c r="H267" s="21"/>
      <c r="I267" s="21"/>
      <c r="J267" s="21"/>
      <c r="K267" s="21"/>
      <c r="L267" s="21"/>
      <c r="M267" s="27"/>
    </row>
    <row r="268" spans="1:13">
      <c r="A268" s="8"/>
      <c r="B268" s="8"/>
      <c r="C268" s="8"/>
      <c r="D268" s="8"/>
      <c r="E268" s="8"/>
      <c r="F268" s="26"/>
      <c r="G268" s="21"/>
      <c r="H268" s="21"/>
      <c r="I268" s="21"/>
      <c r="J268" s="21"/>
      <c r="K268" s="21"/>
      <c r="L268" s="21"/>
      <c r="M268" s="27"/>
    </row>
    <row r="269" spans="1:13">
      <c r="A269" s="8"/>
      <c r="B269" s="8"/>
      <c r="C269" s="8"/>
      <c r="D269" s="8"/>
      <c r="E269" s="8"/>
      <c r="F269" s="26"/>
      <c r="G269" s="21"/>
      <c r="H269" s="21"/>
      <c r="I269" s="21"/>
      <c r="J269" s="21"/>
      <c r="K269" s="21"/>
      <c r="L269" s="21"/>
      <c r="M269" s="27"/>
    </row>
    <row r="270" spans="1:13">
      <c r="A270" s="8"/>
      <c r="B270" s="8"/>
      <c r="C270" s="8"/>
      <c r="D270" s="8"/>
      <c r="E270" s="8"/>
      <c r="F270" s="26"/>
      <c r="G270" s="21"/>
      <c r="H270" s="21"/>
      <c r="I270" s="21"/>
      <c r="J270" s="21"/>
      <c r="K270" s="21"/>
      <c r="L270" s="21"/>
      <c r="M270" s="27"/>
    </row>
    <row r="271" spans="1:13">
      <c r="A271" s="8"/>
      <c r="B271" s="8"/>
      <c r="C271" s="8"/>
      <c r="D271" s="8"/>
      <c r="E271" s="8"/>
      <c r="F271" s="26"/>
      <c r="G271" s="21"/>
      <c r="H271" s="21"/>
      <c r="I271" s="21"/>
      <c r="J271" s="21"/>
      <c r="K271" s="21"/>
      <c r="L271" s="21"/>
      <c r="M271" s="27"/>
    </row>
    <row r="272" spans="1:13">
      <c r="A272" s="8"/>
      <c r="B272" s="8"/>
      <c r="C272" s="8"/>
      <c r="D272" s="8"/>
      <c r="E272" s="8"/>
      <c r="F272" s="26"/>
      <c r="G272" s="21"/>
      <c r="H272" s="21"/>
      <c r="I272" s="21"/>
      <c r="J272" s="21"/>
      <c r="K272" s="21"/>
      <c r="L272" s="21"/>
      <c r="M272" s="27"/>
    </row>
    <row r="273" spans="1:13">
      <c r="A273" s="8"/>
      <c r="B273" s="8"/>
      <c r="C273" s="8"/>
      <c r="D273" s="8"/>
      <c r="E273" s="8"/>
      <c r="F273" s="26"/>
      <c r="G273" s="21"/>
      <c r="H273" s="21"/>
      <c r="I273" s="21"/>
      <c r="J273" s="21"/>
      <c r="K273" s="21"/>
      <c r="L273" s="21"/>
      <c r="M273" s="27"/>
    </row>
    <row r="274" spans="1:13">
      <c r="A274" s="8"/>
      <c r="B274" s="8"/>
      <c r="C274" s="8"/>
      <c r="D274" s="8"/>
      <c r="E274" s="8"/>
      <c r="F274" s="26"/>
      <c r="G274" s="21"/>
      <c r="H274" s="21"/>
      <c r="I274" s="21"/>
      <c r="J274" s="21"/>
      <c r="K274" s="21"/>
      <c r="L274" s="21"/>
      <c r="M274" s="27"/>
    </row>
    <row r="275" spans="1:13">
      <c r="A275" s="8"/>
      <c r="B275" s="8"/>
      <c r="C275" s="8"/>
      <c r="D275" s="8"/>
      <c r="E275" s="8"/>
      <c r="F275" s="26"/>
      <c r="G275" s="21"/>
      <c r="H275" s="21"/>
      <c r="I275" s="21"/>
      <c r="J275" s="21"/>
      <c r="K275" s="21"/>
      <c r="L275" s="21"/>
      <c r="M275" s="27"/>
    </row>
    <row r="276" spans="1:13">
      <c r="A276" s="8"/>
      <c r="B276" s="8"/>
      <c r="C276" s="8"/>
      <c r="D276" s="8"/>
      <c r="E276" s="8"/>
      <c r="F276" s="26"/>
      <c r="G276" s="21"/>
      <c r="H276" s="21"/>
      <c r="I276" s="21"/>
      <c r="J276" s="21"/>
      <c r="K276" s="21"/>
      <c r="L276" s="21"/>
      <c r="M276" s="27"/>
    </row>
    <row r="277" spans="1:13">
      <c r="A277" s="8"/>
      <c r="B277" s="8"/>
      <c r="C277" s="8"/>
      <c r="D277" s="8"/>
      <c r="E277" s="8"/>
      <c r="F277" s="26"/>
      <c r="G277" s="21"/>
      <c r="H277" s="21"/>
      <c r="I277" s="21"/>
      <c r="J277" s="21"/>
      <c r="K277" s="21"/>
      <c r="L277" s="21"/>
      <c r="M277" s="27"/>
    </row>
    <row r="278" spans="1:13">
      <c r="A278" s="8"/>
      <c r="B278" s="8"/>
      <c r="C278" s="8"/>
      <c r="D278" s="8"/>
      <c r="E278" s="8"/>
      <c r="F278" s="26"/>
      <c r="G278" s="21"/>
      <c r="H278" s="21"/>
      <c r="I278" s="21"/>
      <c r="J278" s="21"/>
      <c r="K278" s="21"/>
      <c r="L278" s="21"/>
      <c r="M278" s="27"/>
    </row>
    <row r="279" spans="1:13">
      <c r="A279" s="8"/>
      <c r="B279" s="8"/>
      <c r="C279" s="8"/>
      <c r="D279" s="8"/>
      <c r="E279" s="8"/>
      <c r="F279" s="26"/>
      <c r="G279" s="21"/>
      <c r="H279" s="21"/>
      <c r="I279" s="21"/>
      <c r="J279" s="21"/>
      <c r="K279" s="21"/>
      <c r="L279" s="21"/>
      <c r="M279" s="27"/>
    </row>
    <row r="280" spans="1:13">
      <c r="A280" s="8"/>
      <c r="B280" s="8"/>
      <c r="C280" s="8"/>
      <c r="D280" s="8"/>
      <c r="E280" s="8"/>
      <c r="F280" s="26"/>
      <c r="G280" s="21"/>
      <c r="H280" s="21"/>
      <c r="I280" s="21"/>
      <c r="J280" s="21"/>
      <c r="K280" s="21"/>
      <c r="L280" s="21"/>
      <c r="M280" s="27"/>
    </row>
    <row r="281" spans="1:13">
      <c r="A281" s="8"/>
      <c r="B281" s="8"/>
      <c r="C281" s="8"/>
      <c r="D281" s="8"/>
      <c r="E281" s="8"/>
      <c r="F281" s="26"/>
      <c r="G281" s="21"/>
      <c r="H281" s="21"/>
      <c r="I281" s="21"/>
      <c r="J281" s="21"/>
      <c r="K281" s="21"/>
      <c r="L281" s="21"/>
      <c r="M281" s="27"/>
    </row>
    <row r="282" spans="1:13">
      <c r="A282" s="8"/>
      <c r="B282" s="8"/>
      <c r="C282" s="8"/>
      <c r="D282" s="8"/>
      <c r="E282" s="8"/>
      <c r="F282" s="26"/>
      <c r="G282" s="21"/>
      <c r="H282" s="21"/>
      <c r="I282" s="21"/>
      <c r="J282" s="21"/>
      <c r="K282" s="21"/>
      <c r="L282" s="21"/>
      <c r="M282" s="27"/>
    </row>
    <row r="283" spans="1:13">
      <c r="A283" s="8"/>
      <c r="B283" s="8"/>
      <c r="C283" s="8"/>
      <c r="D283" s="8"/>
      <c r="E283" s="8"/>
      <c r="F283" s="26"/>
      <c r="G283" s="21"/>
      <c r="H283" s="21"/>
      <c r="I283" s="21"/>
      <c r="J283" s="21"/>
      <c r="K283" s="21"/>
      <c r="L283" s="21"/>
      <c r="M283" s="27"/>
    </row>
    <row r="284" spans="1:13">
      <c r="A284" s="8"/>
      <c r="B284" s="8"/>
      <c r="C284" s="8"/>
      <c r="D284" s="8"/>
      <c r="E284" s="8"/>
      <c r="F284" s="26"/>
      <c r="G284" s="21"/>
      <c r="H284" s="21"/>
      <c r="I284" s="21"/>
      <c r="J284" s="21"/>
      <c r="K284" s="21"/>
      <c r="L284" s="21"/>
      <c r="M284" s="27"/>
    </row>
    <row r="285" spans="1:13">
      <c r="A285" s="8"/>
      <c r="B285" s="8"/>
      <c r="C285" s="8"/>
      <c r="D285" s="8"/>
      <c r="E285" s="8"/>
      <c r="F285" s="26"/>
      <c r="G285" s="21"/>
      <c r="H285" s="21"/>
      <c r="I285" s="21"/>
      <c r="J285" s="21"/>
      <c r="K285" s="21"/>
      <c r="L285" s="21"/>
      <c r="M285" s="27"/>
    </row>
    <row r="286" spans="1:13">
      <c r="A286" s="8"/>
      <c r="B286" s="8"/>
      <c r="C286" s="8"/>
      <c r="D286" s="8"/>
      <c r="E286" s="8"/>
      <c r="F286" s="26"/>
      <c r="G286" s="21"/>
      <c r="H286" s="21"/>
      <c r="I286" s="21"/>
      <c r="J286" s="21"/>
      <c r="K286" s="21"/>
      <c r="L286" s="21"/>
      <c r="M286" s="27"/>
    </row>
    <row r="287" spans="1:13">
      <c r="A287" s="8"/>
      <c r="B287" s="8"/>
      <c r="C287" s="8"/>
      <c r="D287" s="8"/>
      <c r="E287" s="8"/>
      <c r="F287" s="26"/>
      <c r="G287" s="21"/>
      <c r="H287" s="21"/>
      <c r="I287" s="21"/>
      <c r="J287" s="21"/>
      <c r="K287" s="21"/>
      <c r="L287" s="21"/>
      <c r="M287" s="27"/>
    </row>
    <row r="288" spans="1:13">
      <c r="A288" s="8"/>
      <c r="B288" s="8"/>
      <c r="C288" s="8"/>
      <c r="D288" s="8"/>
      <c r="E288" s="8"/>
      <c r="F288" s="26"/>
      <c r="G288" s="21"/>
      <c r="H288" s="21"/>
      <c r="I288" s="21"/>
      <c r="J288" s="21"/>
      <c r="K288" s="21"/>
      <c r="L288" s="21"/>
      <c r="M288" s="27"/>
    </row>
    <row r="289" spans="1:13">
      <c r="A289" s="8"/>
      <c r="B289" s="8"/>
      <c r="C289" s="8"/>
      <c r="D289" s="8"/>
      <c r="E289" s="8"/>
      <c r="F289" s="26"/>
      <c r="G289" s="21"/>
      <c r="H289" s="21"/>
      <c r="I289" s="21"/>
      <c r="J289" s="21"/>
      <c r="K289" s="21"/>
      <c r="L289" s="21"/>
      <c r="M289" s="27"/>
    </row>
    <row r="290" spans="1:13">
      <c r="A290" s="8"/>
      <c r="B290" s="8"/>
      <c r="C290" s="8"/>
      <c r="D290" s="8"/>
      <c r="E290" s="8"/>
      <c r="F290" s="26"/>
      <c r="G290" s="21"/>
      <c r="H290" s="21"/>
      <c r="I290" s="21"/>
      <c r="J290" s="21"/>
      <c r="K290" s="21"/>
      <c r="L290" s="21"/>
      <c r="M290" s="27"/>
    </row>
    <row r="291" spans="1:13">
      <c r="A291" s="8"/>
      <c r="B291" s="8"/>
      <c r="C291" s="8"/>
      <c r="D291" s="8"/>
      <c r="E291" s="8"/>
      <c r="F291" s="26"/>
      <c r="G291" s="21"/>
      <c r="H291" s="21"/>
      <c r="I291" s="21"/>
      <c r="J291" s="21"/>
      <c r="K291" s="21"/>
      <c r="L291" s="21"/>
      <c r="M291" s="27"/>
    </row>
    <row r="292" spans="1:13">
      <c r="A292" s="8"/>
      <c r="B292" s="8"/>
      <c r="C292" s="8"/>
      <c r="D292" s="8"/>
      <c r="E292" s="8"/>
      <c r="F292" s="26"/>
      <c r="G292" s="21"/>
      <c r="H292" s="21"/>
      <c r="I292" s="21"/>
      <c r="J292" s="21"/>
      <c r="K292" s="21"/>
      <c r="L292" s="21"/>
      <c r="M292" s="27"/>
    </row>
    <row r="293" spans="1:13">
      <c r="A293" s="8"/>
      <c r="B293" s="8"/>
      <c r="C293" s="8"/>
      <c r="D293" s="8"/>
      <c r="E293" s="8"/>
      <c r="F293" s="26"/>
      <c r="G293" s="21"/>
      <c r="H293" s="21"/>
      <c r="I293" s="21"/>
      <c r="J293" s="21"/>
      <c r="K293" s="21"/>
      <c r="L293" s="21"/>
      <c r="M293" s="27"/>
    </row>
    <row r="294" spans="1:13">
      <c r="A294" s="8"/>
      <c r="B294" s="8"/>
      <c r="C294" s="8"/>
      <c r="D294" s="8"/>
      <c r="E294" s="8"/>
      <c r="F294" s="26"/>
      <c r="G294" s="21"/>
      <c r="H294" s="21"/>
      <c r="I294" s="21"/>
      <c r="J294" s="21"/>
      <c r="K294" s="21"/>
      <c r="L294" s="21"/>
      <c r="M294" s="27"/>
    </row>
    <row r="295" spans="1:13">
      <c r="A295" s="8"/>
      <c r="B295" s="8"/>
      <c r="C295" s="8"/>
      <c r="D295" s="8"/>
      <c r="E295" s="8"/>
      <c r="F295" s="26"/>
      <c r="G295" s="21"/>
      <c r="H295" s="21"/>
      <c r="I295" s="21"/>
      <c r="J295" s="21"/>
      <c r="K295" s="21"/>
      <c r="L295" s="21"/>
      <c r="M295" s="27"/>
    </row>
    <row r="296" spans="1:13">
      <c r="A296" s="8"/>
      <c r="B296" s="8"/>
      <c r="C296" s="8"/>
      <c r="D296" s="8"/>
      <c r="E296" s="8"/>
      <c r="F296" s="26"/>
      <c r="G296" s="21"/>
      <c r="H296" s="21"/>
      <c r="I296" s="21"/>
      <c r="J296" s="21"/>
      <c r="K296" s="21"/>
      <c r="L296" s="21"/>
      <c r="M296" s="27"/>
    </row>
    <row r="297" spans="1:13">
      <c r="A297" s="8"/>
      <c r="B297" s="8"/>
      <c r="C297" s="8"/>
      <c r="D297" s="8"/>
      <c r="E297" s="8"/>
      <c r="F297" s="26"/>
      <c r="G297" s="21"/>
      <c r="H297" s="21"/>
      <c r="I297" s="21"/>
      <c r="J297" s="21"/>
      <c r="K297" s="21"/>
      <c r="L297" s="21"/>
      <c r="M297" s="27"/>
    </row>
    <row r="298" spans="1:13">
      <c r="A298" s="8"/>
      <c r="B298" s="8"/>
      <c r="C298" s="8"/>
      <c r="D298" s="8"/>
      <c r="E298" s="8"/>
      <c r="F298" s="26"/>
      <c r="G298" s="21"/>
      <c r="H298" s="21"/>
      <c r="I298" s="21"/>
      <c r="J298" s="21"/>
      <c r="K298" s="21"/>
      <c r="L298" s="21"/>
      <c r="M298" s="27"/>
    </row>
    <row r="299" spans="1:13">
      <c r="A299" s="8"/>
      <c r="B299" s="8"/>
      <c r="C299" s="8"/>
      <c r="D299" s="8"/>
      <c r="E299" s="8"/>
      <c r="F299" s="26"/>
      <c r="G299" s="21"/>
      <c r="H299" s="21"/>
      <c r="I299" s="21"/>
      <c r="J299" s="21"/>
      <c r="K299" s="21"/>
      <c r="L299" s="21"/>
      <c r="M299" s="27"/>
    </row>
    <row r="300" spans="1:13">
      <c r="A300" s="8"/>
      <c r="B300" s="8"/>
      <c r="C300" s="8"/>
      <c r="D300" s="8"/>
      <c r="E300" s="8"/>
      <c r="F300" s="26"/>
      <c r="G300" s="21"/>
      <c r="H300" s="21"/>
      <c r="I300" s="21"/>
      <c r="J300" s="21"/>
      <c r="K300" s="21"/>
      <c r="L300" s="21"/>
      <c r="M300" s="27"/>
    </row>
    <row r="301" spans="1:13">
      <c r="A301" s="8"/>
      <c r="B301" s="8"/>
      <c r="C301" s="8"/>
      <c r="D301" s="8"/>
      <c r="E301" s="8"/>
      <c r="F301" s="26"/>
      <c r="G301" s="21"/>
      <c r="H301" s="21"/>
      <c r="I301" s="21"/>
      <c r="J301" s="21"/>
      <c r="K301" s="21"/>
      <c r="L301" s="21"/>
      <c r="M301" s="27"/>
    </row>
    <row r="302" spans="1:13">
      <c r="A302" s="8"/>
      <c r="B302" s="8"/>
      <c r="C302" s="8"/>
      <c r="D302" s="8"/>
      <c r="E302" s="8"/>
      <c r="F302" s="26"/>
      <c r="G302" s="21"/>
      <c r="H302" s="21"/>
      <c r="I302" s="21"/>
      <c r="J302" s="21"/>
      <c r="K302" s="21"/>
      <c r="L302" s="21"/>
      <c r="M302" s="27"/>
    </row>
    <row r="303" spans="1:13">
      <c r="A303" s="8"/>
      <c r="B303" s="8"/>
      <c r="C303" s="8"/>
      <c r="D303" s="8"/>
      <c r="E303" s="8"/>
      <c r="F303" s="26"/>
      <c r="G303" s="21"/>
      <c r="H303" s="21"/>
      <c r="I303" s="21"/>
      <c r="J303" s="21"/>
      <c r="K303" s="21"/>
      <c r="L303" s="21"/>
      <c r="M303" s="27"/>
    </row>
    <row r="304" spans="1:13">
      <c r="A304" s="8"/>
      <c r="B304" s="8"/>
      <c r="C304" s="8"/>
      <c r="D304" s="8"/>
      <c r="E304" s="8"/>
      <c r="F304" s="26"/>
      <c r="G304" s="21"/>
      <c r="H304" s="21"/>
      <c r="I304" s="21"/>
      <c r="J304" s="21"/>
      <c r="K304" s="21"/>
      <c r="L304" s="21"/>
      <c r="M304" s="27"/>
    </row>
    <row r="305" spans="1:13">
      <c r="A305" s="8"/>
      <c r="B305" s="8"/>
      <c r="C305" s="8"/>
      <c r="D305" s="8"/>
      <c r="E305" s="8"/>
      <c r="F305" s="26"/>
      <c r="G305" s="21"/>
      <c r="H305" s="21"/>
      <c r="I305" s="21"/>
      <c r="J305" s="21"/>
      <c r="K305" s="21"/>
      <c r="L305" s="21"/>
      <c r="M305" s="27"/>
    </row>
    <row r="306" spans="1:13">
      <c r="A306" s="8"/>
      <c r="B306" s="8"/>
      <c r="C306" s="8"/>
      <c r="D306" s="8"/>
      <c r="E306" s="8"/>
      <c r="F306" s="26"/>
      <c r="G306" s="21"/>
      <c r="H306" s="21"/>
      <c r="I306" s="21"/>
      <c r="J306" s="21"/>
      <c r="K306" s="21"/>
      <c r="L306" s="21"/>
      <c r="M306" s="27"/>
    </row>
    <row r="307" spans="1:13">
      <c r="A307" s="8"/>
      <c r="B307" s="8"/>
      <c r="C307" s="8"/>
      <c r="D307" s="8"/>
      <c r="E307" s="8"/>
      <c r="F307" s="26"/>
      <c r="G307" s="21"/>
      <c r="H307" s="21"/>
      <c r="I307" s="21"/>
      <c r="J307" s="21"/>
      <c r="K307" s="21"/>
      <c r="L307" s="21"/>
      <c r="M307" s="27"/>
    </row>
    <row r="308" spans="1:13">
      <c r="A308" s="8"/>
      <c r="B308" s="8"/>
      <c r="C308" s="8"/>
      <c r="D308" s="8"/>
      <c r="E308" s="8"/>
      <c r="F308" s="26"/>
      <c r="G308" s="21"/>
      <c r="H308" s="21"/>
      <c r="I308" s="21"/>
      <c r="J308" s="21"/>
      <c r="K308" s="21"/>
      <c r="L308" s="21"/>
      <c r="M308" s="27"/>
    </row>
    <row r="309" spans="1:13">
      <c r="A309" s="8"/>
      <c r="B309" s="8"/>
      <c r="C309" s="8"/>
      <c r="D309" s="8"/>
      <c r="E309" s="8"/>
      <c r="F309" s="26"/>
      <c r="G309" s="21"/>
      <c r="H309" s="21"/>
      <c r="I309" s="21"/>
      <c r="J309" s="21"/>
      <c r="K309" s="21"/>
      <c r="L309" s="21"/>
      <c r="M309" s="27"/>
    </row>
    <row r="310" spans="1:13">
      <c r="A310" s="8"/>
      <c r="B310" s="8"/>
      <c r="C310" s="8"/>
      <c r="D310" s="8"/>
      <c r="E310" s="8"/>
      <c r="F310" s="26"/>
      <c r="G310" s="21"/>
      <c r="H310" s="21"/>
      <c r="I310" s="21"/>
      <c r="J310" s="21"/>
      <c r="K310" s="21"/>
      <c r="L310" s="21"/>
      <c r="M310" s="27"/>
    </row>
    <row r="311" spans="1:13">
      <c r="A311" s="8"/>
      <c r="B311" s="8"/>
      <c r="C311" s="8"/>
      <c r="D311" s="8"/>
      <c r="E311" s="8"/>
      <c r="F311" s="26"/>
      <c r="G311" s="21"/>
      <c r="H311" s="21"/>
      <c r="I311" s="21"/>
      <c r="J311" s="21"/>
      <c r="K311" s="21"/>
      <c r="L311" s="21"/>
      <c r="M311" s="27"/>
    </row>
    <row r="312" spans="1:13">
      <c r="A312" s="8"/>
      <c r="B312" s="8"/>
      <c r="C312" s="8"/>
      <c r="D312" s="8"/>
      <c r="E312" s="8"/>
      <c r="F312" s="26"/>
      <c r="G312" s="21"/>
      <c r="H312" s="21"/>
      <c r="I312" s="21"/>
      <c r="J312" s="21"/>
      <c r="K312" s="21"/>
      <c r="L312" s="21"/>
      <c r="M312" s="27"/>
    </row>
    <row r="313" spans="1:13">
      <c r="A313" s="8"/>
      <c r="B313" s="8"/>
      <c r="C313" s="8"/>
      <c r="D313" s="8"/>
      <c r="E313" s="8"/>
      <c r="F313" s="26"/>
      <c r="G313" s="21"/>
      <c r="H313" s="21"/>
      <c r="I313" s="21"/>
      <c r="J313" s="21"/>
      <c r="K313" s="21"/>
      <c r="L313" s="21"/>
      <c r="M313" s="27"/>
    </row>
    <row r="314" spans="1:13">
      <c r="A314" s="8"/>
      <c r="B314" s="8"/>
      <c r="C314" s="8"/>
      <c r="D314" s="8"/>
      <c r="E314" s="8"/>
      <c r="F314" s="26"/>
      <c r="G314" s="21"/>
      <c r="H314" s="21"/>
      <c r="I314" s="21"/>
      <c r="J314" s="21"/>
      <c r="K314" s="21"/>
      <c r="L314" s="21"/>
      <c r="M314" s="27"/>
    </row>
    <row r="315" spans="1:13">
      <c r="A315" s="8"/>
      <c r="B315" s="8"/>
      <c r="C315" s="8"/>
      <c r="D315" s="8"/>
      <c r="E315" s="8"/>
      <c r="F315" s="26"/>
      <c r="G315" s="21"/>
      <c r="H315" s="21"/>
      <c r="I315" s="21"/>
      <c r="J315" s="21"/>
      <c r="K315" s="21"/>
      <c r="L315" s="21"/>
      <c r="M315" s="27"/>
    </row>
    <row r="316" spans="1:13">
      <c r="A316" s="8"/>
      <c r="B316" s="8"/>
      <c r="C316" s="8"/>
      <c r="D316" s="8"/>
      <c r="E316" s="8"/>
      <c r="F316" s="26"/>
      <c r="G316" s="21"/>
      <c r="H316" s="21"/>
      <c r="I316" s="21"/>
      <c r="J316" s="21"/>
      <c r="K316" s="21"/>
      <c r="L316" s="21"/>
      <c r="M316" s="27"/>
    </row>
    <row r="317" spans="1:13">
      <c r="A317" s="8"/>
      <c r="B317" s="8"/>
      <c r="C317" s="8"/>
      <c r="D317" s="8"/>
      <c r="E317" s="8"/>
      <c r="F317" s="26"/>
      <c r="G317" s="21"/>
      <c r="H317" s="21"/>
      <c r="I317" s="21"/>
      <c r="J317" s="21"/>
      <c r="K317" s="21"/>
      <c r="L317" s="21"/>
      <c r="M317" s="27"/>
    </row>
    <row r="318" spans="1:13">
      <c r="A318" s="8"/>
      <c r="B318" s="8"/>
      <c r="C318" s="8"/>
      <c r="D318" s="8"/>
      <c r="E318" s="8"/>
      <c r="F318" s="26"/>
      <c r="G318" s="21"/>
      <c r="H318" s="21"/>
      <c r="I318" s="21"/>
      <c r="J318" s="21"/>
      <c r="K318" s="21"/>
      <c r="L318" s="21"/>
      <c r="M318" s="27"/>
    </row>
    <row r="319" spans="1:13">
      <c r="A319" s="8"/>
      <c r="B319" s="8"/>
      <c r="C319" s="8"/>
      <c r="D319" s="8"/>
      <c r="E319" s="8"/>
      <c r="F319" s="26"/>
      <c r="G319" s="21"/>
      <c r="H319" s="21"/>
      <c r="I319" s="21"/>
      <c r="J319" s="21"/>
      <c r="K319" s="21"/>
      <c r="L319" s="21"/>
      <c r="M319" s="27"/>
    </row>
    <row r="320" spans="1:13">
      <c r="A320" s="8"/>
      <c r="B320" s="8"/>
      <c r="C320" s="8"/>
      <c r="D320" s="8"/>
      <c r="E320" s="8"/>
      <c r="F320" s="26"/>
      <c r="G320" s="21"/>
      <c r="H320" s="21"/>
      <c r="I320" s="21"/>
      <c r="J320" s="21"/>
      <c r="K320" s="21"/>
      <c r="L320" s="21"/>
      <c r="M320" s="27"/>
    </row>
    <row r="321" spans="1:13">
      <c r="A321" s="8"/>
      <c r="B321" s="8"/>
      <c r="C321" s="8"/>
      <c r="D321" s="8"/>
      <c r="E321" s="8"/>
      <c r="F321" s="26"/>
      <c r="G321" s="21"/>
      <c r="H321" s="21"/>
      <c r="I321" s="21"/>
      <c r="J321" s="21"/>
      <c r="K321" s="21"/>
      <c r="L321" s="21"/>
      <c r="M321" s="27"/>
    </row>
    <row r="322" spans="1:13">
      <c r="A322" s="8"/>
      <c r="B322" s="8"/>
      <c r="C322" s="8"/>
      <c r="D322" s="8"/>
      <c r="E322" s="8"/>
      <c r="F322" s="26"/>
      <c r="G322" s="21"/>
      <c r="H322" s="21"/>
      <c r="I322" s="21"/>
      <c r="J322" s="21"/>
      <c r="K322" s="21"/>
      <c r="L322" s="21"/>
      <c r="M322" s="27"/>
    </row>
    <row r="323" spans="1:13">
      <c r="A323" s="8"/>
      <c r="B323" s="8"/>
      <c r="C323" s="8"/>
      <c r="D323" s="8"/>
      <c r="E323" s="8"/>
      <c r="F323" s="26"/>
      <c r="G323" s="21"/>
      <c r="H323" s="21"/>
      <c r="I323" s="21"/>
      <c r="J323" s="21"/>
      <c r="K323" s="21"/>
      <c r="L323" s="21"/>
      <c r="M323" s="27"/>
    </row>
    <row r="324" spans="1:13">
      <c r="A324" s="8"/>
      <c r="B324" s="8"/>
      <c r="C324" s="8"/>
      <c r="D324" s="8"/>
      <c r="E324" s="8"/>
      <c r="F324" s="26"/>
      <c r="G324" s="21"/>
      <c r="H324" s="21"/>
      <c r="I324" s="21"/>
      <c r="J324" s="21"/>
      <c r="K324" s="21"/>
      <c r="L324" s="21"/>
      <c r="M324" s="27"/>
    </row>
    <row r="325" spans="1:13">
      <c r="A325" s="8"/>
      <c r="B325" s="8"/>
      <c r="C325" s="8"/>
      <c r="D325" s="8"/>
      <c r="E325" s="8"/>
      <c r="F325" s="26"/>
      <c r="G325" s="21"/>
      <c r="H325" s="21"/>
      <c r="I325" s="21"/>
      <c r="J325" s="21"/>
      <c r="K325" s="21"/>
      <c r="L325" s="21"/>
      <c r="M325" s="27"/>
    </row>
    <row r="326" spans="1:13">
      <c r="A326" s="8"/>
      <c r="B326" s="8"/>
      <c r="C326" s="8"/>
      <c r="D326" s="8"/>
      <c r="E326" s="8"/>
      <c r="F326" s="26"/>
      <c r="G326" s="21"/>
      <c r="H326" s="21"/>
      <c r="I326" s="21"/>
      <c r="J326" s="21"/>
      <c r="K326" s="21"/>
      <c r="L326" s="21"/>
      <c r="M326" s="27"/>
    </row>
    <row r="327" spans="1:13">
      <c r="A327" s="8"/>
      <c r="B327" s="8"/>
      <c r="C327" s="8"/>
      <c r="D327" s="8"/>
      <c r="E327" s="8"/>
      <c r="F327" s="26"/>
      <c r="G327" s="21"/>
      <c r="H327" s="21"/>
      <c r="I327" s="21"/>
      <c r="J327" s="21"/>
      <c r="K327" s="21"/>
      <c r="L327" s="21"/>
      <c r="M327" s="27"/>
    </row>
    <row r="328" spans="1:13">
      <c r="A328" s="8"/>
      <c r="B328" s="8"/>
      <c r="C328" s="8"/>
      <c r="D328" s="8"/>
      <c r="E328" s="8"/>
      <c r="F328" s="26"/>
      <c r="G328" s="21"/>
      <c r="H328" s="21"/>
      <c r="I328" s="21"/>
      <c r="J328" s="21"/>
      <c r="K328" s="21"/>
      <c r="L328" s="21"/>
      <c r="M328" s="27"/>
    </row>
  </sheetData>
  <mergeCells count="6">
    <mergeCell ref="A26:M26"/>
    <mergeCell ref="A2:A3"/>
    <mergeCell ref="H2:L2"/>
    <mergeCell ref="M2:M3"/>
    <mergeCell ref="B2:B3"/>
    <mergeCell ref="C2:G2"/>
  </mergeCells>
  <phoneticPr fontId="2" type="noConversion"/>
  <printOptions horizontalCentered="1"/>
  <pageMargins left="0.55118110236220474" right="0.35433070866141736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Zeros="0" workbookViewId="0">
      <selection activeCell="A2" sqref="A2:A3"/>
    </sheetView>
  </sheetViews>
  <sheetFormatPr defaultRowHeight="14.25"/>
  <cols>
    <col min="1" max="1" width="23.625" customWidth="1"/>
    <col min="2" max="5" width="9.625" customWidth="1"/>
    <col min="6" max="6" width="9.625" style="25" customWidth="1"/>
    <col min="7" max="12" width="9.625" style="19" customWidth="1"/>
    <col min="13" max="13" width="25.625" customWidth="1"/>
  </cols>
  <sheetData>
    <row r="1" spans="1:13" ht="21.75" customHeight="1">
      <c r="A1" s="47" t="s">
        <v>72</v>
      </c>
      <c r="B1" s="47"/>
      <c r="C1" s="47"/>
      <c r="D1" s="47"/>
      <c r="E1" s="47"/>
      <c r="F1" s="45"/>
      <c r="G1" s="45"/>
      <c r="H1" s="45"/>
      <c r="I1" s="45"/>
      <c r="J1" s="45"/>
      <c r="K1" s="45"/>
      <c r="L1" s="45"/>
      <c r="M1" s="42" t="s">
        <v>45</v>
      </c>
    </row>
    <row r="2" spans="1:13" ht="32.25" customHeight="1">
      <c r="A2" s="134"/>
      <c r="B2" s="141" t="s">
        <v>78</v>
      </c>
      <c r="C2" s="143" t="s">
        <v>92</v>
      </c>
      <c r="D2" s="144"/>
      <c r="E2" s="144"/>
      <c r="F2" s="144"/>
      <c r="G2" s="145"/>
      <c r="H2" s="151" t="s">
        <v>112</v>
      </c>
      <c r="I2" s="151"/>
      <c r="J2" s="151"/>
      <c r="K2" s="152"/>
      <c r="L2" s="151"/>
      <c r="M2" s="153" t="s">
        <v>46</v>
      </c>
    </row>
    <row r="3" spans="1:13" s="1" customFormat="1" ht="38.25" customHeight="1">
      <c r="A3" s="135"/>
      <c r="B3" s="142"/>
      <c r="C3" s="83" t="s">
        <v>79</v>
      </c>
      <c r="D3" s="83" t="s">
        <v>80</v>
      </c>
      <c r="E3" s="83" t="s">
        <v>81</v>
      </c>
      <c r="F3" s="83" t="s">
        <v>75</v>
      </c>
      <c r="G3" s="83" t="s">
        <v>76</v>
      </c>
      <c r="H3" s="90" t="s">
        <v>99</v>
      </c>
      <c r="I3" s="100" t="s">
        <v>104</v>
      </c>
      <c r="J3" s="108" t="s">
        <v>114</v>
      </c>
      <c r="K3" s="53" t="s">
        <v>97</v>
      </c>
      <c r="L3" s="53" t="s">
        <v>47</v>
      </c>
      <c r="M3" s="154"/>
    </row>
    <row r="4" spans="1:13" s="3" customFormat="1" ht="20.100000000000001" customHeight="1">
      <c r="A4" s="54" t="s">
        <v>48</v>
      </c>
      <c r="B4" s="66">
        <f>B5+B12+B17+B20+B21+B22+B23+B24</f>
        <v>296985</v>
      </c>
      <c r="C4" s="66">
        <f t="shared" ref="C4:E4" si="0">C5+C12+C17+C20+C21+C22+C23+C24</f>
        <v>303286</v>
      </c>
      <c r="D4" s="66">
        <f t="shared" si="0"/>
        <v>310022</v>
      </c>
      <c r="E4" s="66">
        <f t="shared" si="0"/>
        <v>318008</v>
      </c>
      <c r="F4" s="66">
        <f>F5+F12+F17+F20+F21+F22+F23+F24</f>
        <v>323752</v>
      </c>
      <c r="G4" s="66">
        <f>G5+G12+G17+G20+G21+G22+G23+G24</f>
        <v>331992</v>
      </c>
      <c r="H4" s="37">
        <f>H5+H12+H17+H20+H21+H22+H23+H24</f>
        <v>341005</v>
      </c>
      <c r="I4" s="37">
        <f>I5+I12+I17+I20+I21+I22+I23+I24</f>
        <v>348280</v>
      </c>
      <c r="J4" s="37">
        <f>J5+J12+J17+J20+J21+J22+J23+J24</f>
        <v>355660</v>
      </c>
      <c r="K4" s="37">
        <f>J4-I4</f>
        <v>7380</v>
      </c>
      <c r="L4" s="38">
        <f>K4/I4*100</f>
        <v>2.1189847249339611</v>
      </c>
      <c r="M4" s="88" t="s">
        <v>218</v>
      </c>
    </row>
    <row r="5" spans="1:13" s="3" customFormat="1" ht="20.100000000000001" customHeight="1">
      <c r="A5" s="61" t="s">
        <v>61</v>
      </c>
      <c r="B5" s="78">
        <f t="shared" ref="B5:G5" si="1">B6+B10</f>
        <v>32147</v>
      </c>
      <c r="C5" s="78">
        <f t="shared" si="1"/>
        <v>34127</v>
      </c>
      <c r="D5" s="78">
        <f t="shared" si="1"/>
        <v>36368</v>
      </c>
      <c r="E5" s="80">
        <f t="shared" si="1"/>
        <v>37728</v>
      </c>
      <c r="F5" s="58">
        <f t="shared" si="1"/>
        <v>39560</v>
      </c>
      <c r="G5" s="58">
        <f t="shared" si="1"/>
        <v>40517</v>
      </c>
      <c r="H5" s="37">
        <f>H6+H10</f>
        <v>41212</v>
      </c>
      <c r="I5" s="37">
        <f>I6+I10</f>
        <v>42429</v>
      </c>
      <c r="J5" s="37">
        <f>J6+J10</f>
        <v>43700</v>
      </c>
      <c r="K5" s="37">
        <f t="shared" ref="K5:K25" si="2">J5-I5</f>
        <v>1271</v>
      </c>
      <c r="L5" s="38">
        <f t="shared" ref="L5:L25" si="3">K5/I5*100</f>
        <v>2.9955926371114097</v>
      </c>
      <c r="M5" s="65" t="s">
        <v>192</v>
      </c>
    </row>
    <row r="6" spans="1:13" s="1" customFormat="1" ht="20.100000000000001" customHeight="1">
      <c r="A6" s="61" t="s">
        <v>73</v>
      </c>
      <c r="B6" s="31">
        <v>31070</v>
      </c>
      <c r="C6" s="31">
        <v>33110</v>
      </c>
      <c r="D6" s="31">
        <v>35744</v>
      </c>
      <c r="E6" s="81">
        <f t="shared" ref="E6:J6" si="4">E7+E9</f>
        <v>37130</v>
      </c>
      <c r="F6" s="63">
        <f t="shared" si="4"/>
        <v>38944</v>
      </c>
      <c r="G6" s="63">
        <f t="shared" si="4"/>
        <v>39891</v>
      </c>
      <c r="H6" s="37">
        <f t="shared" si="4"/>
        <v>40583</v>
      </c>
      <c r="I6" s="37">
        <f t="shared" si="4"/>
        <v>41708</v>
      </c>
      <c r="J6" s="37">
        <f t="shared" si="4"/>
        <v>42946</v>
      </c>
      <c r="K6" s="37">
        <f t="shared" si="2"/>
        <v>1238</v>
      </c>
      <c r="L6" s="38">
        <f t="shared" si="3"/>
        <v>2.9682554905533709</v>
      </c>
      <c r="M6" s="89" t="s">
        <v>192</v>
      </c>
    </row>
    <row r="7" spans="1:13" s="1" customFormat="1" ht="20.100000000000001" customHeight="1">
      <c r="A7" s="61" t="s">
        <v>63</v>
      </c>
      <c r="B7" s="78">
        <v>22420</v>
      </c>
      <c r="C7" s="78">
        <v>23486</v>
      </c>
      <c r="D7" s="78">
        <v>25260</v>
      </c>
      <c r="E7" s="80">
        <v>25992</v>
      </c>
      <c r="F7" s="58">
        <v>27233</v>
      </c>
      <c r="G7" s="58">
        <v>27550</v>
      </c>
      <c r="H7" s="37">
        <v>27581</v>
      </c>
      <c r="I7" s="37">
        <v>28020</v>
      </c>
      <c r="J7" s="37">
        <v>28932</v>
      </c>
      <c r="K7" s="37">
        <f t="shared" si="2"/>
        <v>912</v>
      </c>
      <c r="L7" s="38">
        <f t="shared" si="3"/>
        <v>3.2548179871520344</v>
      </c>
      <c r="M7" s="89"/>
    </row>
    <row r="8" spans="1:13" s="1" customFormat="1" ht="20.100000000000001" customHeight="1">
      <c r="A8" s="61" t="s">
        <v>64</v>
      </c>
      <c r="B8" s="78">
        <v>3732</v>
      </c>
      <c r="C8" s="78">
        <v>4151</v>
      </c>
      <c r="D8" s="78">
        <v>4621</v>
      </c>
      <c r="E8" s="80">
        <v>4120</v>
      </c>
      <c r="F8" s="58">
        <v>4431</v>
      </c>
      <c r="G8" s="58">
        <v>4521</v>
      </c>
      <c r="H8" s="37">
        <v>4524</v>
      </c>
      <c r="I8" s="37">
        <v>4503</v>
      </c>
      <c r="J8" s="37">
        <v>4582</v>
      </c>
      <c r="K8" s="37">
        <f t="shared" si="2"/>
        <v>79</v>
      </c>
      <c r="L8" s="38">
        <f t="shared" si="3"/>
        <v>1.7543859649122806</v>
      </c>
      <c r="M8" s="89"/>
    </row>
    <row r="9" spans="1:13" s="1" customFormat="1" ht="20.100000000000001" customHeight="1">
      <c r="A9" s="61" t="s">
        <v>65</v>
      </c>
      <c r="B9" s="78">
        <v>8650</v>
      </c>
      <c r="C9" s="78">
        <v>9624</v>
      </c>
      <c r="D9" s="78">
        <v>10484</v>
      </c>
      <c r="E9" s="80">
        <v>11138</v>
      </c>
      <c r="F9" s="58">
        <v>11711</v>
      </c>
      <c r="G9" s="58">
        <v>12341</v>
      </c>
      <c r="H9" s="37">
        <v>13002</v>
      </c>
      <c r="I9" s="37">
        <v>13688</v>
      </c>
      <c r="J9" s="37">
        <v>14014</v>
      </c>
      <c r="K9" s="37">
        <f t="shared" si="2"/>
        <v>326</v>
      </c>
      <c r="L9" s="38">
        <f t="shared" si="3"/>
        <v>2.3816481589713621</v>
      </c>
      <c r="M9" s="50"/>
    </row>
    <row r="10" spans="1:13" s="1" customFormat="1" ht="20.100000000000001" customHeight="1">
      <c r="A10" s="61" t="s">
        <v>74</v>
      </c>
      <c r="B10" s="78">
        <v>1077</v>
      </c>
      <c r="C10" s="78">
        <v>1017</v>
      </c>
      <c r="D10" s="78">
        <v>624</v>
      </c>
      <c r="E10" s="80">
        <v>598</v>
      </c>
      <c r="F10" s="58">
        <v>616</v>
      </c>
      <c r="G10" s="58">
        <v>626</v>
      </c>
      <c r="H10" s="37">
        <v>629</v>
      </c>
      <c r="I10" s="37">
        <v>721</v>
      </c>
      <c r="J10" s="37">
        <v>754</v>
      </c>
      <c r="K10" s="37">
        <f t="shared" si="2"/>
        <v>33</v>
      </c>
      <c r="L10" s="38">
        <f t="shared" si="3"/>
        <v>4.5769764216366156</v>
      </c>
      <c r="M10" s="89"/>
    </row>
    <row r="11" spans="1:13" s="1" customFormat="1" ht="20.100000000000001" customHeight="1">
      <c r="A11" s="32" t="s">
        <v>13</v>
      </c>
      <c r="B11" s="96" t="s">
        <v>86</v>
      </c>
      <c r="C11" s="96" t="s">
        <v>86</v>
      </c>
      <c r="D11" s="96" t="s">
        <v>86</v>
      </c>
      <c r="E11" s="96" t="s">
        <v>86</v>
      </c>
      <c r="F11" s="96" t="s">
        <v>86</v>
      </c>
      <c r="G11" s="96" t="s">
        <v>86</v>
      </c>
      <c r="H11" s="101" t="s">
        <v>86</v>
      </c>
      <c r="I11" s="101" t="s">
        <v>86</v>
      </c>
      <c r="J11" s="117" t="s">
        <v>86</v>
      </c>
      <c r="K11" s="37"/>
      <c r="L11" s="38"/>
      <c r="M11" s="89"/>
    </row>
    <row r="12" spans="1:13" s="3" customFormat="1" ht="20.100000000000001" customHeight="1">
      <c r="A12" s="61" t="s">
        <v>67</v>
      </c>
      <c r="B12" s="31">
        <f t="shared" ref="B12:G12" si="5">SUM(B13:B14)</f>
        <v>50343</v>
      </c>
      <c r="C12" s="31">
        <f t="shared" si="5"/>
        <v>52858</v>
      </c>
      <c r="D12" s="31">
        <f t="shared" si="5"/>
        <v>55423</v>
      </c>
      <c r="E12" s="81">
        <f t="shared" si="5"/>
        <v>57338</v>
      </c>
      <c r="F12" s="63">
        <f t="shared" si="5"/>
        <v>57899</v>
      </c>
      <c r="G12" s="63">
        <f t="shared" si="5"/>
        <v>58584</v>
      </c>
      <c r="H12" s="37">
        <f>H13+H14</f>
        <v>58987</v>
      </c>
      <c r="I12" s="37">
        <f>I13+I14</f>
        <v>58747</v>
      </c>
      <c r="J12" s="37">
        <f>J13+J14</f>
        <v>58418</v>
      </c>
      <c r="K12" s="37">
        <f t="shared" si="2"/>
        <v>-329</v>
      </c>
      <c r="L12" s="38">
        <f t="shared" si="3"/>
        <v>-0.56002859720496367</v>
      </c>
      <c r="M12" s="113" t="s">
        <v>127</v>
      </c>
    </row>
    <row r="13" spans="1:13" s="7" customFormat="1" ht="20.100000000000001" customHeight="1">
      <c r="A13" s="61" t="s">
        <v>0</v>
      </c>
      <c r="B13" s="78">
        <v>32214</v>
      </c>
      <c r="C13" s="78">
        <v>34234</v>
      </c>
      <c r="D13" s="78">
        <v>36392</v>
      </c>
      <c r="E13" s="80">
        <v>37698</v>
      </c>
      <c r="F13" s="58">
        <v>38376</v>
      </c>
      <c r="G13" s="58">
        <v>39153</v>
      </c>
      <c r="H13" s="37">
        <v>39887</v>
      </c>
      <c r="I13" s="37">
        <v>39436</v>
      </c>
      <c r="J13" s="37">
        <v>39298</v>
      </c>
      <c r="K13" s="37">
        <f t="shared" si="2"/>
        <v>-138</v>
      </c>
      <c r="L13" s="38">
        <f t="shared" si="3"/>
        <v>-0.34993407039253471</v>
      </c>
      <c r="M13" s="64" t="s">
        <v>140</v>
      </c>
    </row>
    <row r="14" spans="1:13" s="7" customFormat="1" ht="20.100000000000001" customHeight="1">
      <c r="A14" s="68" t="s">
        <v>68</v>
      </c>
      <c r="B14" s="78">
        <f>B15+B16</f>
        <v>18129</v>
      </c>
      <c r="C14" s="78">
        <f t="shared" ref="C14:H14" si="6">C15+C16</f>
        <v>18624</v>
      </c>
      <c r="D14" s="78">
        <f t="shared" si="6"/>
        <v>19031</v>
      </c>
      <c r="E14" s="78">
        <f t="shared" si="6"/>
        <v>19640</v>
      </c>
      <c r="F14" s="78">
        <f t="shared" si="6"/>
        <v>19523</v>
      </c>
      <c r="G14" s="78">
        <f t="shared" si="6"/>
        <v>19431</v>
      </c>
      <c r="H14" s="78">
        <f t="shared" si="6"/>
        <v>19100</v>
      </c>
      <c r="I14" s="78">
        <f t="shared" ref="I14:J14" si="7">I15+I16</f>
        <v>19311</v>
      </c>
      <c r="J14" s="78">
        <f t="shared" si="7"/>
        <v>19120</v>
      </c>
      <c r="K14" s="37">
        <f t="shared" si="2"/>
        <v>-191</v>
      </c>
      <c r="L14" s="38">
        <f t="shared" si="3"/>
        <v>-0.98907358500336595</v>
      </c>
      <c r="M14" s="113" t="s">
        <v>133</v>
      </c>
    </row>
    <row r="15" spans="1:13" s="7" customFormat="1" ht="20.100000000000001" customHeight="1">
      <c r="A15" s="85" t="s">
        <v>105</v>
      </c>
      <c r="B15" s="78">
        <v>13875</v>
      </c>
      <c r="C15" s="78">
        <v>13911</v>
      </c>
      <c r="D15" s="78">
        <v>14241</v>
      </c>
      <c r="E15" s="80">
        <v>14850</v>
      </c>
      <c r="F15" s="58">
        <v>15239</v>
      </c>
      <c r="G15" s="58">
        <v>15120</v>
      </c>
      <c r="H15" s="37">
        <v>14808</v>
      </c>
      <c r="I15" s="37">
        <v>14932</v>
      </c>
      <c r="J15" s="37">
        <v>14820</v>
      </c>
      <c r="K15" s="37">
        <f t="shared" si="2"/>
        <v>-112</v>
      </c>
      <c r="L15" s="38">
        <f t="shared" si="3"/>
        <v>-0.75006697026520219</v>
      </c>
      <c r="M15" s="64" t="s">
        <v>131</v>
      </c>
    </row>
    <row r="16" spans="1:13" s="7" customFormat="1" ht="20.100000000000001" customHeight="1">
      <c r="A16" s="85" t="s">
        <v>98</v>
      </c>
      <c r="B16" s="78">
        <v>4254</v>
      </c>
      <c r="C16" s="78">
        <v>4713</v>
      </c>
      <c r="D16" s="78">
        <v>4790</v>
      </c>
      <c r="E16" s="80">
        <v>4790</v>
      </c>
      <c r="F16" s="58">
        <v>4284</v>
      </c>
      <c r="G16" s="58">
        <v>4311</v>
      </c>
      <c r="H16" s="37">
        <v>4292</v>
      </c>
      <c r="I16" s="37">
        <v>4379</v>
      </c>
      <c r="J16" s="37">
        <v>4300</v>
      </c>
      <c r="K16" s="37">
        <f t="shared" si="2"/>
        <v>-79</v>
      </c>
      <c r="L16" s="38">
        <f t="shared" si="3"/>
        <v>-1.8040648549897238</v>
      </c>
      <c r="M16" s="64" t="s">
        <v>132</v>
      </c>
    </row>
    <row r="17" spans="1:13" s="3" customFormat="1" ht="20.100000000000001" customHeight="1">
      <c r="A17" s="61" t="s">
        <v>69</v>
      </c>
      <c r="B17" s="66">
        <f t="shared" ref="B17:G17" si="8">SUM(B18:B19)</f>
        <v>193146</v>
      </c>
      <c r="C17" s="66">
        <f t="shared" si="8"/>
        <v>192060</v>
      </c>
      <c r="D17" s="66">
        <f t="shared" si="8"/>
        <v>190096</v>
      </c>
      <c r="E17" s="66">
        <f t="shared" si="8"/>
        <v>191386</v>
      </c>
      <c r="F17" s="66">
        <f t="shared" si="8"/>
        <v>192060</v>
      </c>
      <c r="G17" s="66">
        <f t="shared" si="8"/>
        <v>194453</v>
      </c>
      <c r="H17" s="37">
        <f>H18+H19</f>
        <v>198396</v>
      </c>
      <c r="I17" s="37">
        <f>I18+I19</f>
        <v>201479</v>
      </c>
      <c r="J17" s="37">
        <f>J18+J19</f>
        <v>204374</v>
      </c>
      <c r="K17" s="37">
        <f t="shared" si="2"/>
        <v>2895</v>
      </c>
      <c r="L17" s="38">
        <f t="shared" si="3"/>
        <v>1.4368743144446816</v>
      </c>
      <c r="M17" s="65" t="s">
        <v>214</v>
      </c>
    </row>
    <row r="18" spans="1:13" s="7" customFormat="1" ht="20.100000000000001" customHeight="1">
      <c r="A18" s="61" t="s">
        <v>3</v>
      </c>
      <c r="B18" s="78">
        <v>77089</v>
      </c>
      <c r="C18" s="78">
        <v>76717</v>
      </c>
      <c r="D18" s="78">
        <v>76060</v>
      </c>
      <c r="E18" s="80">
        <v>76182</v>
      </c>
      <c r="F18" s="58">
        <v>75700</v>
      </c>
      <c r="G18" s="58">
        <v>75556</v>
      </c>
      <c r="H18" s="37">
        <v>75330</v>
      </c>
      <c r="I18" s="37">
        <v>76209</v>
      </c>
      <c r="J18" s="37">
        <v>77861</v>
      </c>
      <c r="K18" s="37">
        <f t="shared" si="2"/>
        <v>1652</v>
      </c>
      <c r="L18" s="38">
        <f t="shared" si="3"/>
        <v>2.167722972352347</v>
      </c>
      <c r="M18" s="64"/>
    </row>
    <row r="19" spans="1:13" s="7" customFormat="1" ht="39" customHeight="1">
      <c r="A19" s="61" t="s">
        <v>4</v>
      </c>
      <c r="B19" s="78">
        <v>116057</v>
      </c>
      <c r="C19" s="78">
        <v>115343</v>
      </c>
      <c r="D19" s="78">
        <v>114036</v>
      </c>
      <c r="E19" s="80">
        <v>115204</v>
      </c>
      <c r="F19" s="58">
        <v>116360</v>
      </c>
      <c r="G19" s="58">
        <v>118897</v>
      </c>
      <c r="H19" s="37">
        <v>123066</v>
      </c>
      <c r="I19" s="37">
        <v>125270</v>
      </c>
      <c r="J19" s="37">
        <v>126513</v>
      </c>
      <c r="K19" s="37">
        <f t="shared" si="2"/>
        <v>1243</v>
      </c>
      <c r="L19" s="38">
        <f t="shared" si="3"/>
        <v>0.99225672547297838</v>
      </c>
      <c r="M19" s="48" t="s">
        <v>145</v>
      </c>
    </row>
    <row r="20" spans="1:13" s="3" customFormat="1" ht="20.100000000000001" customHeight="1">
      <c r="A20" s="61" t="s">
        <v>70</v>
      </c>
      <c r="B20" s="78">
        <v>715</v>
      </c>
      <c r="C20" s="78">
        <v>763</v>
      </c>
      <c r="D20" s="78">
        <v>804</v>
      </c>
      <c r="E20" s="80">
        <v>852</v>
      </c>
      <c r="F20" s="58">
        <v>878</v>
      </c>
      <c r="G20" s="58">
        <v>889</v>
      </c>
      <c r="H20" s="37">
        <v>926</v>
      </c>
      <c r="I20" s="37">
        <v>965</v>
      </c>
      <c r="J20" s="37">
        <v>995</v>
      </c>
      <c r="K20" s="37">
        <f t="shared" si="2"/>
        <v>30</v>
      </c>
      <c r="L20" s="38">
        <f t="shared" si="3"/>
        <v>3.1088082901554404</v>
      </c>
      <c r="M20" s="89"/>
    </row>
    <row r="21" spans="1:13" s="3" customFormat="1" ht="20.100000000000001" customHeight="1">
      <c r="A21" s="61" t="s">
        <v>71</v>
      </c>
      <c r="B21" s="78">
        <v>19966</v>
      </c>
      <c r="C21" s="78">
        <v>22807</v>
      </c>
      <c r="D21" s="78">
        <v>26735</v>
      </c>
      <c r="E21" s="80">
        <v>30199</v>
      </c>
      <c r="F21" s="58">
        <v>32921</v>
      </c>
      <c r="G21" s="58">
        <v>36979</v>
      </c>
      <c r="H21" s="37">
        <v>41009</v>
      </c>
      <c r="I21" s="37">
        <v>44327</v>
      </c>
      <c r="J21" s="37">
        <v>47880</v>
      </c>
      <c r="K21" s="37">
        <f t="shared" si="2"/>
        <v>3553</v>
      </c>
      <c r="L21" s="38">
        <f t="shared" si="3"/>
        <v>8.0154307758251182</v>
      </c>
      <c r="M21" s="112" t="s">
        <v>159</v>
      </c>
    </row>
    <row r="22" spans="1:13" s="3" customFormat="1" ht="20.100000000000001" customHeight="1">
      <c r="A22" s="56" t="s">
        <v>54</v>
      </c>
      <c r="B22" s="78">
        <v>54</v>
      </c>
      <c r="C22" s="78">
        <v>42</v>
      </c>
      <c r="D22" s="78">
        <v>45</v>
      </c>
      <c r="E22" s="80">
        <v>23</v>
      </c>
      <c r="F22" s="58">
        <v>24</v>
      </c>
      <c r="G22" s="58">
        <v>26</v>
      </c>
      <c r="H22" s="37">
        <v>21</v>
      </c>
      <c r="I22" s="37">
        <v>24</v>
      </c>
      <c r="J22" s="37">
        <v>22</v>
      </c>
      <c r="K22" s="37">
        <f t="shared" si="2"/>
        <v>-2</v>
      </c>
      <c r="L22" s="38">
        <f t="shared" si="3"/>
        <v>-8.3333333333333321</v>
      </c>
      <c r="M22" s="89"/>
    </row>
    <row r="23" spans="1:13" s="3" customFormat="1" ht="20.100000000000001" customHeight="1">
      <c r="A23" s="56" t="s">
        <v>55</v>
      </c>
      <c r="B23" s="31">
        <v>138</v>
      </c>
      <c r="C23" s="31">
        <v>202</v>
      </c>
      <c r="D23" s="31">
        <v>147</v>
      </c>
      <c r="E23" s="81">
        <v>31</v>
      </c>
      <c r="F23" s="63">
        <v>21</v>
      </c>
      <c r="G23" s="63">
        <v>102</v>
      </c>
      <c r="H23" s="37">
        <v>93</v>
      </c>
      <c r="I23" s="37">
        <v>42</v>
      </c>
      <c r="J23" s="37">
        <v>37</v>
      </c>
      <c r="K23" s="37">
        <f t="shared" si="2"/>
        <v>-5</v>
      </c>
      <c r="L23" s="38">
        <f t="shared" si="3"/>
        <v>-11.904761904761903</v>
      </c>
      <c r="M23" s="89"/>
    </row>
    <row r="24" spans="1:13" s="3" customFormat="1" ht="20.100000000000001" customHeight="1">
      <c r="A24" s="56" t="s">
        <v>56</v>
      </c>
      <c r="B24" s="78">
        <v>476</v>
      </c>
      <c r="C24" s="78">
        <v>427</v>
      </c>
      <c r="D24" s="78">
        <v>404</v>
      </c>
      <c r="E24" s="80">
        <v>451</v>
      </c>
      <c r="F24" s="58">
        <v>389</v>
      </c>
      <c r="G24" s="58">
        <v>442</v>
      </c>
      <c r="H24" s="37">
        <v>361</v>
      </c>
      <c r="I24" s="37">
        <v>267</v>
      </c>
      <c r="J24" s="37">
        <v>234</v>
      </c>
      <c r="K24" s="37">
        <f t="shared" si="2"/>
        <v>-33</v>
      </c>
      <c r="L24" s="38">
        <f t="shared" si="3"/>
        <v>-12.359550561797752</v>
      </c>
      <c r="M24" s="50" t="s">
        <v>167</v>
      </c>
    </row>
    <row r="25" spans="1:13" s="1" customFormat="1" ht="20.100000000000001" customHeight="1">
      <c r="A25" s="56" t="s">
        <v>1</v>
      </c>
      <c r="B25" s="78">
        <v>242</v>
      </c>
      <c r="C25" s="78">
        <v>199</v>
      </c>
      <c r="D25" s="78">
        <v>169</v>
      </c>
      <c r="E25" s="80">
        <v>230</v>
      </c>
      <c r="F25" s="58">
        <v>161</v>
      </c>
      <c r="G25" s="58">
        <v>158</v>
      </c>
      <c r="H25" s="37">
        <v>160</v>
      </c>
      <c r="I25" s="37">
        <v>92</v>
      </c>
      <c r="J25" s="37">
        <v>90</v>
      </c>
      <c r="K25" s="37">
        <f t="shared" si="2"/>
        <v>-2</v>
      </c>
      <c r="L25" s="38">
        <f t="shared" si="3"/>
        <v>-2.1739130434782608</v>
      </c>
      <c r="M25" s="89"/>
    </row>
    <row r="26" spans="1:13" s="17" customFormat="1" ht="33.75" customHeight="1">
      <c r="A26" s="161" t="s">
        <v>191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</sheetData>
  <mergeCells count="6">
    <mergeCell ref="A26:M26"/>
    <mergeCell ref="A2:A3"/>
    <mergeCell ref="H2:L2"/>
    <mergeCell ref="M2:M3"/>
    <mergeCell ref="B2:B3"/>
    <mergeCell ref="C2:G2"/>
  </mergeCells>
  <phoneticPr fontId="2" type="noConversion"/>
  <printOptions horizontalCentered="1"/>
  <pageMargins left="0.55118110236220474" right="0.35433070866141736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2" sqref="A2:A3"/>
    </sheetView>
  </sheetViews>
  <sheetFormatPr defaultRowHeight="14.25"/>
  <cols>
    <col min="1" max="1" width="23.625" customWidth="1"/>
    <col min="2" max="5" width="10.125" customWidth="1"/>
    <col min="6" max="6" width="10.125" style="25" customWidth="1"/>
    <col min="7" max="11" width="10.125" style="19" customWidth="1"/>
    <col min="12" max="12" width="25.625" customWidth="1"/>
  </cols>
  <sheetData>
    <row r="1" spans="1:12" ht="21.75" customHeight="1">
      <c r="A1" s="47" t="s">
        <v>194</v>
      </c>
      <c r="B1" s="47"/>
      <c r="C1" s="47"/>
      <c r="D1" s="47"/>
      <c r="E1" s="47"/>
      <c r="F1" s="45"/>
      <c r="G1" s="45"/>
      <c r="H1" s="45"/>
      <c r="I1" s="45"/>
      <c r="J1" s="45"/>
      <c r="K1" s="45"/>
      <c r="L1" s="42" t="s">
        <v>193</v>
      </c>
    </row>
    <row r="2" spans="1:12" ht="32.25" customHeight="1">
      <c r="A2" s="134"/>
      <c r="B2" s="141" t="s">
        <v>78</v>
      </c>
      <c r="C2" s="143" t="s">
        <v>92</v>
      </c>
      <c r="D2" s="144"/>
      <c r="E2" s="144"/>
      <c r="F2" s="144"/>
      <c r="G2" s="145"/>
      <c r="H2" s="151" t="s">
        <v>112</v>
      </c>
      <c r="I2" s="151"/>
      <c r="J2" s="151"/>
      <c r="K2" s="152"/>
      <c r="L2" s="153" t="s">
        <v>46</v>
      </c>
    </row>
    <row r="3" spans="1:12" s="1" customFormat="1" ht="38.25" customHeight="1">
      <c r="A3" s="135"/>
      <c r="B3" s="142"/>
      <c r="C3" s="121" t="s">
        <v>79</v>
      </c>
      <c r="D3" s="121" t="s">
        <v>80</v>
      </c>
      <c r="E3" s="121" t="s">
        <v>81</v>
      </c>
      <c r="F3" s="121" t="s">
        <v>75</v>
      </c>
      <c r="G3" s="121" t="s">
        <v>76</v>
      </c>
      <c r="H3" s="121" t="s">
        <v>93</v>
      </c>
      <c r="I3" s="121" t="s">
        <v>103</v>
      </c>
      <c r="J3" s="121" t="s">
        <v>111</v>
      </c>
      <c r="K3" s="53" t="s">
        <v>97</v>
      </c>
      <c r="L3" s="154"/>
    </row>
    <row r="4" spans="1:12" s="3" customFormat="1" ht="30" customHeight="1">
      <c r="A4" s="127" t="s">
        <v>196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88"/>
    </row>
    <row r="5" spans="1:12" s="3" customFormat="1" ht="30" customHeight="1">
      <c r="A5" s="30" t="s">
        <v>197</v>
      </c>
      <c r="B5" s="123">
        <v>70.900000000000006</v>
      </c>
      <c r="C5" s="123">
        <v>73.489999999999995</v>
      </c>
      <c r="D5" s="123">
        <v>74.989999999999995</v>
      </c>
      <c r="E5" s="123">
        <v>75.760000000000005</v>
      </c>
      <c r="F5" s="123">
        <v>78.25</v>
      </c>
      <c r="G5" s="123">
        <v>81.03</v>
      </c>
      <c r="H5" s="123">
        <v>82.54</v>
      </c>
      <c r="I5" s="123">
        <v>84.44</v>
      </c>
      <c r="J5" s="123">
        <v>87.05</v>
      </c>
      <c r="K5" s="123">
        <f>J5-I5</f>
        <v>2.6099999999999994</v>
      </c>
      <c r="L5" s="65"/>
    </row>
    <row r="6" spans="1:12" s="1" customFormat="1" ht="30" customHeight="1">
      <c r="A6" s="30" t="s">
        <v>198</v>
      </c>
      <c r="B6" s="124" t="s">
        <v>195</v>
      </c>
      <c r="C6" s="124">
        <v>45</v>
      </c>
      <c r="D6" s="124">
        <v>62</v>
      </c>
      <c r="E6" s="125">
        <v>69</v>
      </c>
      <c r="F6" s="126">
        <v>72</v>
      </c>
      <c r="G6" s="126">
        <v>72.400000000000006</v>
      </c>
      <c r="H6" s="123">
        <v>75</v>
      </c>
      <c r="I6" s="123">
        <v>76.239999999999995</v>
      </c>
      <c r="J6" s="123">
        <v>80.23</v>
      </c>
      <c r="K6" s="123">
        <f t="shared" ref="K6" si="0">J6-I6</f>
        <v>3.9900000000000091</v>
      </c>
      <c r="L6" s="89"/>
    </row>
    <row r="7" spans="1:12" s="1" customFormat="1" ht="30" customHeight="1">
      <c r="A7" s="30" t="s">
        <v>199</v>
      </c>
      <c r="B7" s="124"/>
      <c r="C7" s="124"/>
      <c r="D7" s="124"/>
      <c r="E7" s="125"/>
      <c r="F7" s="126"/>
      <c r="G7" s="126"/>
      <c r="H7" s="123"/>
      <c r="I7" s="123"/>
      <c r="J7" s="123"/>
      <c r="K7" s="123"/>
      <c r="L7" s="89"/>
    </row>
    <row r="8" spans="1:12" s="1" customFormat="1" ht="30" customHeight="1">
      <c r="A8" s="30" t="s">
        <v>201</v>
      </c>
      <c r="B8" s="124">
        <v>99.62</v>
      </c>
      <c r="C8" s="124">
        <v>99.91</v>
      </c>
      <c r="D8" s="124">
        <v>99.8</v>
      </c>
      <c r="E8" s="125">
        <v>99.94</v>
      </c>
      <c r="F8" s="126">
        <v>99.92</v>
      </c>
      <c r="G8" s="126">
        <v>99.93</v>
      </c>
      <c r="H8" s="123">
        <v>99.94</v>
      </c>
      <c r="I8" s="123">
        <v>99.95</v>
      </c>
      <c r="J8" s="123">
        <v>99.92</v>
      </c>
      <c r="K8" s="131">
        <f t="shared" ref="K8:K15" si="1">J8-I8</f>
        <v>-3.0000000000001137E-2</v>
      </c>
      <c r="L8" s="132" t="s">
        <v>217</v>
      </c>
    </row>
    <row r="9" spans="1:12" s="1" customFormat="1" ht="30" customHeight="1">
      <c r="A9" s="30" t="s">
        <v>202</v>
      </c>
      <c r="B9" s="124">
        <v>90.31</v>
      </c>
      <c r="C9" s="124">
        <v>92.43</v>
      </c>
      <c r="D9" s="124">
        <v>92.95</v>
      </c>
      <c r="E9" s="125">
        <v>95.2</v>
      </c>
      <c r="F9" s="126">
        <v>93.01</v>
      </c>
      <c r="G9" s="126">
        <v>93.4</v>
      </c>
      <c r="H9" s="123">
        <v>93.53</v>
      </c>
      <c r="I9" s="123">
        <v>94</v>
      </c>
      <c r="J9" s="123">
        <v>94.5</v>
      </c>
      <c r="K9" s="123">
        <f t="shared" si="1"/>
        <v>0.5</v>
      </c>
      <c r="L9" s="50"/>
    </row>
    <row r="10" spans="1:12" s="1" customFormat="1" ht="30" customHeight="1">
      <c r="A10" s="30" t="s">
        <v>203</v>
      </c>
      <c r="B10" s="124">
        <v>65</v>
      </c>
      <c r="C10" s="124">
        <v>70</v>
      </c>
      <c r="D10" s="124">
        <v>75</v>
      </c>
      <c r="E10" s="125">
        <v>80</v>
      </c>
      <c r="F10" s="126">
        <v>83</v>
      </c>
      <c r="G10" s="126">
        <v>84</v>
      </c>
      <c r="H10" s="123">
        <v>85</v>
      </c>
      <c r="I10" s="123">
        <v>85.5</v>
      </c>
      <c r="J10" s="123">
        <v>86</v>
      </c>
      <c r="K10" s="123">
        <f t="shared" si="1"/>
        <v>0.5</v>
      </c>
      <c r="L10" s="89"/>
    </row>
    <row r="11" spans="1:12" s="1" customFormat="1" ht="30" customHeight="1">
      <c r="A11" s="9" t="s">
        <v>200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3"/>
      <c r="L11" s="89"/>
    </row>
    <row r="12" spans="1:12" s="1" customFormat="1" ht="30" customHeight="1">
      <c r="A12" s="9" t="s">
        <v>207</v>
      </c>
      <c r="B12" s="124">
        <v>90.3</v>
      </c>
      <c r="C12" s="124">
        <v>92.25</v>
      </c>
      <c r="D12" s="124">
        <v>94.99</v>
      </c>
      <c r="E12" s="124">
        <v>96.27</v>
      </c>
      <c r="F12" s="124">
        <v>97.01</v>
      </c>
      <c r="G12" s="124">
        <v>98.37</v>
      </c>
      <c r="H12" s="124">
        <v>98.5</v>
      </c>
      <c r="I12" s="124">
        <v>98.69</v>
      </c>
      <c r="J12" s="124">
        <v>98.95</v>
      </c>
      <c r="K12" s="123">
        <f t="shared" si="1"/>
        <v>0.26000000000000512</v>
      </c>
      <c r="L12" s="89"/>
    </row>
    <row r="13" spans="1:12" s="3" customFormat="1" ht="30" customHeight="1">
      <c r="A13" s="30" t="s">
        <v>205</v>
      </c>
      <c r="B13" s="124">
        <v>80</v>
      </c>
      <c r="C13" s="124">
        <v>83.99</v>
      </c>
      <c r="D13" s="124">
        <v>86.37</v>
      </c>
      <c r="E13" s="125">
        <v>88.96</v>
      </c>
      <c r="F13" s="126">
        <v>92</v>
      </c>
      <c r="G13" s="126">
        <v>93.09</v>
      </c>
      <c r="H13" s="123">
        <v>95.12</v>
      </c>
      <c r="I13" s="123">
        <v>95.98</v>
      </c>
      <c r="J13" s="123">
        <v>96.6</v>
      </c>
      <c r="K13" s="123">
        <f t="shared" si="1"/>
        <v>0.61999999999999034</v>
      </c>
      <c r="L13" s="113"/>
    </row>
    <row r="14" spans="1:12" s="7" customFormat="1" ht="30" customHeight="1">
      <c r="A14" s="30" t="s">
        <v>204</v>
      </c>
      <c r="B14" s="124"/>
      <c r="C14" s="124"/>
      <c r="D14" s="124"/>
      <c r="E14" s="125"/>
      <c r="F14" s="126"/>
      <c r="G14" s="126"/>
      <c r="H14" s="123"/>
      <c r="I14" s="123"/>
      <c r="J14" s="123"/>
      <c r="K14" s="123"/>
      <c r="L14" s="64"/>
    </row>
    <row r="15" spans="1:12" s="7" customFormat="1" ht="30" customHeight="1">
      <c r="A15" s="68" t="s">
        <v>206</v>
      </c>
      <c r="B15" s="129">
        <v>30</v>
      </c>
      <c r="C15" s="129">
        <v>32</v>
      </c>
      <c r="D15" s="129">
        <v>34.1</v>
      </c>
      <c r="E15" s="129">
        <v>35</v>
      </c>
      <c r="F15" s="129">
        <v>37.4</v>
      </c>
      <c r="G15" s="129">
        <v>40.5</v>
      </c>
      <c r="H15" s="31">
        <v>43</v>
      </c>
      <c r="I15" s="31">
        <v>45.2</v>
      </c>
      <c r="J15" s="129">
        <v>47</v>
      </c>
      <c r="K15" s="123">
        <f t="shared" si="1"/>
        <v>1.7999999999999972</v>
      </c>
      <c r="L15" s="113"/>
    </row>
  </sheetData>
  <mergeCells count="5">
    <mergeCell ref="A2:A3"/>
    <mergeCell ref="B2:B3"/>
    <mergeCell ref="C2:G2"/>
    <mergeCell ref="H2:K2"/>
    <mergeCell ref="L2:L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学校数</vt:lpstr>
      <vt:lpstr>在校生</vt:lpstr>
      <vt:lpstr>招生</vt:lpstr>
      <vt:lpstr>毕业生</vt:lpstr>
      <vt:lpstr>教职工</vt:lpstr>
      <vt:lpstr>专任教师</vt:lpstr>
      <vt:lpstr>综合指标</vt:lpstr>
    </vt:vector>
  </TitlesOfParts>
  <Company>重庆市教委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唐明全</dc:creator>
  <cp:lastModifiedBy>戴凤娟</cp:lastModifiedBy>
  <cp:lastPrinted>2019-03-14T04:27:59Z</cp:lastPrinted>
  <dcterms:created xsi:type="dcterms:W3CDTF">2008-01-13T10:04:02Z</dcterms:created>
  <dcterms:modified xsi:type="dcterms:W3CDTF">2021-06-09T07:57:55Z</dcterms:modified>
</cp:coreProperties>
</file>